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19410" windowHeight="10410"/>
  </bookViews>
  <sheets>
    <sheet name="Sheet1" sheetId="1" r:id="rId1"/>
  </sheets>
  <definedNames>
    <definedName name="_xlnm._FilterDatabase" localSheetId="0" hidden="1">Sheet1!$B$6:$Z$37</definedName>
  </definedNames>
  <calcPr calcId="125725"/>
</workbook>
</file>

<file path=xl/calcChain.xml><?xml version="1.0" encoding="utf-8"?>
<calcChain xmlns="http://schemas.openxmlformats.org/spreadsheetml/2006/main">
  <c r="R37" i="1"/>
  <c r="S37" s="1"/>
  <c r="U37" s="1"/>
  <c r="N37"/>
  <c r="N36"/>
  <c r="S36" s="1"/>
  <c r="U36" s="1"/>
  <c r="N35"/>
  <c r="S35" s="1"/>
  <c r="U35" s="1"/>
  <c r="U34"/>
  <c r="S34"/>
  <c r="N34"/>
  <c r="S33"/>
  <c r="U33" s="1"/>
  <c r="N33"/>
  <c r="N32"/>
  <c r="S32" s="1"/>
  <c r="U32" s="1"/>
  <c r="N31"/>
  <c r="S31" s="1"/>
  <c r="F31"/>
  <c r="U31" s="1"/>
  <c r="N30"/>
  <c r="S30" s="1"/>
  <c r="U30" s="1"/>
  <c r="U29"/>
  <c r="S29"/>
  <c r="N29"/>
  <c r="S28"/>
  <c r="U28" s="1"/>
  <c r="N28"/>
  <c r="N27"/>
  <c r="S27" s="1"/>
  <c r="F27"/>
  <c r="U27" s="1"/>
  <c r="N26"/>
  <c r="S26" s="1"/>
  <c r="U26" s="1"/>
  <c r="N25"/>
  <c r="S25" s="1"/>
  <c r="F25"/>
  <c r="U25" s="1"/>
  <c r="N24"/>
  <c r="S24" s="1"/>
  <c r="U24" s="1"/>
  <c r="U23"/>
  <c r="S23"/>
  <c r="N23"/>
  <c r="S22"/>
  <c r="U22" s="1"/>
  <c r="N22"/>
  <c r="R21"/>
  <c r="S21" s="1"/>
  <c r="U21" s="1"/>
  <c r="N21"/>
  <c r="N20"/>
  <c r="S20" s="1"/>
  <c r="U20" s="1"/>
  <c r="R19"/>
  <c r="N19"/>
  <c r="S19" s="1"/>
  <c r="U19" s="1"/>
  <c r="R18"/>
  <c r="N18"/>
  <c r="S18" s="1"/>
  <c r="U18" s="1"/>
  <c r="N17"/>
  <c r="S17" s="1"/>
  <c r="F17"/>
  <c r="U17" s="1"/>
  <c r="N16"/>
  <c r="S16" s="1"/>
  <c r="U16" s="1"/>
  <c r="U15"/>
  <c r="S15"/>
  <c r="N15"/>
  <c r="S14"/>
  <c r="U14" s="1"/>
  <c r="N14"/>
  <c r="F14"/>
  <c r="S13"/>
  <c r="U13" s="1"/>
  <c r="N13"/>
  <c r="N12"/>
  <c r="S12" s="1"/>
  <c r="U12" s="1"/>
  <c r="N11"/>
  <c r="S11" s="1"/>
  <c r="U11" s="1"/>
  <c r="R10"/>
  <c r="N10"/>
  <c r="S10" s="1"/>
  <c r="U10" s="1"/>
  <c r="R9"/>
  <c r="N9"/>
  <c r="S9" s="1"/>
  <c r="U9" s="1"/>
  <c r="N8"/>
  <c r="S8" s="1"/>
  <c r="U8" s="1"/>
  <c r="S7"/>
  <c r="U7" s="1"/>
  <c r="N7"/>
  <c r="N6"/>
  <c r="S6" s="1"/>
  <c r="F6"/>
  <c r="U6" s="1"/>
</calcChain>
</file>

<file path=xl/sharedStrings.xml><?xml version="1.0" encoding="utf-8"?>
<sst xmlns="http://schemas.openxmlformats.org/spreadsheetml/2006/main" count="122" uniqueCount="97">
  <si>
    <t>河南理工大学2018-2019学年学生综合评定积分表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</si>
  <si>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</si>
  <si>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</si>
  <si>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</si>
  <si>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</si>
  <si>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</si>
  <si>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</si>
  <si>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</si>
  <si>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</si>
  <si>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</si>
  <si>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</si>
  <si>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拟推荐获几等奖学金</t>
  </si>
  <si>
    <t>个人签字</t>
  </si>
  <si>
    <t>单项得分</t>
  </si>
  <si>
    <t>课程成绩分(X1)</t>
  </si>
  <si>
    <t>学习奖励分(X2)</t>
  </si>
  <si>
    <r>
      <rPr>
        <b/>
        <sz val="9"/>
        <rFont val="宋体"/>
        <family val="3"/>
        <charset val="134"/>
      </rPr>
      <t>学业成绩分</t>
    </r>
    <r>
      <rPr>
        <sz val="9"/>
        <rFont val="宋体"/>
        <family val="3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</si>
  <si>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</si>
  <si>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</si>
  <si>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</si>
  <si>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9"/>
        <rFont val="宋体"/>
        <family val="3"/>
        <charset val="134"/>
      </rPr>
      <t>思想品德分</t>
    </r>
    <r>
      <rPr>
        <sz val="9"/>
        <rFont val="宋体"/>
        <family val="3"/>
        <charset val="134"/>
      </rPr>
      <t>D=(D1+D2+D3)*15%</t>
    </r>
  </si>
  <si>
    <t>体育分（T）</t>
  </si>
  <si>
    <t>荣誉称号及活动获奖分（R）</t>
  </si>
  <si>
    <r>
      <rPr>
        <b/>
        <sz val="9"/>
        <rFont val="宋体"/>
        <family val="3"/>
        <charset val="134"/>
      </rPr>
      <t>综合素质分</t>
    </r>
    <r>
      <rPr>
        <sz val="9"/>
        <rFont val="宋体"/>
        <family val="3"/>
        <charset val="134"/>
      </rPr>
      <t>Z=T+R</t>
    </r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</si>
  <si>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</si>
  <si>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</si>
  <si>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</si>
  <si>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</si>
  <si>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</si>
  <si>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</si>
  <si>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r>
      <rPr>
        <b/>
        <sz val="9"/>
        <rFont val="宋体"/>
        <family val="3"/>
        <charset val="134"/>
      </rPr>
      <t>体育分</t>
    </r>
    <r>
      <rPr>
        <sz val="9"/>
        <rFont val="宋体"/>
        <family val="3"/>
        <charset val="134"/>
      </rPr>
      <t>T=（T1*60%+T2*20%+T3*20%）*10%</t>
    </r>
  </si>
  <si>
    <t>各级各类荣誉称号加分(R1)</t>
  </si>
  <si>
    <t>第二课堂比赛活动获奖加分（R2）</t>
  </si>
  <si>
    <t>其他加分(R3)</t>
  </si>
  <si>
    <t>F</t>
  </si>
  <si>
    <t>张嘉洋</t>
  </si>
  <si>
    <t>常丽娜</t>
  </si>
  <si>
    <t>张文睿</t>
  </si>
  <si>
    <t>王思杰</t>
  </si>
  <si>
    <t>张佳欢</t>
  </si>
  <si>
    <t>杨愉欣</t>
  </si>
  <si>
    <t>田梦娇</t>
  </si>
  <si>
    <t>肖美丫</t>
  </si>
  <si>
    <t>马小柯</t>
  </si>
  <si>
    <t>赵凯丽</t>
  </si>
  <si>
    <t>吴宇涵</t>
  </si>
  <si>
    <t>廖士兵</t>
  </si>
  <si>
    <t>申柳婷</t>
  </si>
  <si>
    <t>刘新宇</t>
  </si>
  <si>
    <t>王丰杰</t>
  </si>
  <si>
    <t>李芳</t>
  </si>
  <si>
    <t>张鑫洁</t>
  </si>
  <si>
    <t>朱晴虹</t>
  </si>
  <si>
    <t>李婷婷</t>
  </si>
  <si>
    <t>郑燕萍</t>
  </si>
  <si>
    <t>郑智慧</t>
  </si>
  <si>
    <t>林梦康</t>
  </si>
  <si>
    <t>李巧华</t>
  </si>
  <si>
    <t>严培培</t>
  </si>
  <si>
    <t>许红霞</t>
  </si>
  <si>
    <t>陈泓宇</t>
  </si>
  <si>
    <t>张海玲</t>
  </si>
  <si>
    <t>张洁</t>
  </si>
  <si>
    <t>郭仪</t>
  </si>
  <si>
    <t>吴霄静</t>
  </si>
  <si>
    <t>岳玉红</t>
  </si>
  <si>
    <t>武衡衡</t>
  </si>
  <si>
    <t>体测是否达标，必修课是否挂科</t>
  </si>
  <si>
    <r>
      <rPr>
        <b/>
        <sz val="9"/>
        <rFont val="宋体"/>
        <family val="3"/>
        <charset val="134"/>
      </rPr>
      <t>荣誉称号及活动获奖分</t>
    </r>
    <r>
      <rPr>
        <sz val="9"/>
        <rFont val="宋体"/>
        <family val="3"/>
        <charset val="134"/>
      </rPr>
      <t>R=(R1+R2+R3)*25%</t>
    </r>
  </si>
  <si>
    <t>一等奖</t>
  </si>
  <si>
    <t>二等奖</t>
  </si>
  <si>
    <t>三等奖</t>
  </si>
  <si>
    <t>是，否</t>
    <phoneticPr fontId="9" type="noConversion"/>
  </si>
  <si>
    <r>
      <t>学院:</t>
    </r>
    <r>
      <rPr>
        <sz val="9"/>
        <rFont val="宋体"/>
        <family val="3"/>
        <charset val="134"/>
      </rPr>
      <t>外国语学院</t>
    </r>
    <phoneticPr fontId="9" type="noConversion"/>
  </si>
  <si>
    <t>英语1801班</t>
    <phoneticPr fontId="9" type="noConversion"/>
  </si>
  <si>
    <t>英语1801班</t>
    <phoneticPr fontId="9" type="noConversion"/>
  </si>
  <si>
    <t>是，否</t>
    <phoneticPr fontId="9" type="noConversion"/>
  </si>
  <si>
    <t>是，否</t>
    <phoneticPr fontId="9" type="noConversion"/>
  </si>
  <si>
    <t>是，否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</si>
  <si>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</si>
  <si>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</si>
  <si>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</si>
  <si>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</si>
  <si>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</si>
  <si>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</si>
  <si>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</si>
  <si>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</si>
  <si>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</si>
  <si>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</si>
  <si>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</si>
  <si>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</si>
  <si>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</si>
  <si>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</si>
  <si>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</si>
  <si>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</si>
  <si>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英语1801班</t>
    <phoneticPr fontId="9" type="noConversion"/>
  </si>
  <si>
    <t>励志</t>
    <phoneticPr fontId="9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</si>
</sst>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.00_ "/>
  </numFmts>
  <fonts count="16">
    <font>
      <sz val="11"/>
      <name val="宋体"/>
    </font>
    <font>
      <sz val="11"/>
      <name val="宋体"/>
      <charset val="134"/>
    </font>
    <font>
      <sz val="11"/>
      <color indexed="8"/>
      <name val="宋体"/>
      <charset val="134"/>
    </font>
    <font>
      <b/>
      <sz val="12"/>
      <name val="黑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sz val="11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  "/>
      <charset val="134"/>
    </font>
    <font>
      <sz val="10"/>
      <color indexed="8"/>
      <name val="宋体  "/>
      <charset val="134"/>
    </font>
    <font>
      <sz val="10"/>
      <color rgb="FF36363D"/>
      <name val="宋体  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176" fontId="10" fillId="0" borderId="1" xfId="0" applyNumberFormat="1" applyFont="1" applyBorder="1" applyAlignment="1">
      <alignment horizontal="left" vertical="center"/>
    </xf>
    <xf numFmtId="1" fontId="10" fillId="0" borderId="1" xfId="0" applyNumberFormat="1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177" fontId="12" fillId="0" borderId="1" xfId="0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/>
    </xf>
    <xf numFmtId="0" fontId="14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top"/>
    </xf>
    <xf numFmtId="0" fontId="15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8"/>
  <sheetViews>
    <sheetView tabSelected="1" zoomScale="85" zoomScaleNormal="85" workbookViewId="0">
      <pane ySplit="1" topLeftCell="A4" activePane="bottomLeft" state="frozen"/>
      <selection pane="bottomLeft" activeCell="AB5" sqref="AB5"/>
    </sheetView>
  </sheetViews>
  <sheetFormatPr defaultColWidth="9" defaultRowHeight="13.5"/>
  <cols>
    <col min="1" max="1" width="10.5" style="15" customWidth="1"/>
    <col min="2" max="2" width="4.875" style="15" customWidth="1"/>
    <col min="3" max="3" width="6.625" style="15" customWidth="1"/>
    <col min="4" max="4" width="6.875" style="16" customWidth="1"/>
    <col min="5" max="5" width="3.75" style="15" customWidth="1"/>
    <col min="6" max="6" width="7.5" style="16" customWidth="1"/>
    <col min="7" max="8" width="4.25" style="15" customWidth="1"/>
    <col min="9" max="9" width="4.125" style="15" customWidth="1"/>
    <col min="10" max="10" width="5.625" style="15" customWidth="1"/>
    <col min="11" max="11" width="4.625" style="15" customWidth="1"/>
    <col min="12" max="12" width="4.25" style="15" customWidth="1"/>
    <col min="13" max="13" width="6.75" style="15" customWidth="1"/>
    <col min="14" max="14" width="7.25" style="15" customWidth="1"/>
    <col min="15" max="15" width="4.875" style="15" customWidth="1"/>
    <col min="16" max="16" width="6" style="15" customWidth="1"/>
    <col min="17" max="17" width="3.625" style="15" customWidth="1"/>
    <col min="18" max="18" width="7.125" style="15" customWidth="1"/>
    <col min="19" max="19" width="7.5" style="15" customWidth="1"/>
    <col min="20" max="20" width="3.125" style="15" customWidth="1"/>
    <col min="21" max="21" width="7" style="15" customWidth="1"/>
    <col min="22" max="22" width="3.125" style="15" customWidth="1"/>
    <col min="23" max="23" width="4" style="15" customWidth="1"/>
    <col min="24" max="24" width="6.75" style="15" customWidth="1"/>
    <col min="25" max="25" width="6.625" style="15" customWidth="1"/>
    <col min="26" max="26" width="4.625" style="15" customWidth="1"/>
  </cols>
  <sheetData>
    <row r="1" spans="1:27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7">
      <c r="A2" s="20" t="s">
        <v>73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3" t="s">
        <v>1</v>
      </c>
      <c r="T2" s="3"/>
      <c r="U2" s="3"/>
      <c r="V2" s="3"/>
      <c r="W2" s="3"/>
      <c r="X2" s="3"/>
      <c r="Y2" s="3"/>
      <c r="Z2" s="3"/>
    </row>
    <row r="3" spans="1:27" ht="39.75" customHeight="1">
      <c r="A3" s="7" t="s">
        <v>2</v>
      </c>
      <c r="B3" s="5" t="s">
        <v>3</v>
      </c>
      <c r="C3" s="6" t="s">
        <v>4</v>
      </c>
      <c r="D3" s="7" t="s">
        <v>5</v>
      </c>
      <c r="E3" s="7"/>
      <c r="F3" s="7"/>
      <c r="G3" s="8" t="s">
        <v>6</v>
      </c>
      <c r="H3" s="8"/>
      <c r="I3" s="8"/>
      <c r="J3" s="8"/>
      <c r="K3" s="7" t="s">
        <v>7</v>
      </c>
      <c r="L3" s="7"/>
      <c r="M3" s="7"/>
      <c r="N3" s="7"/>
      <c r="O3" s="7"/>
      <c r="P3" s="7"/>
      <c r="Q3" s="7"/>
      <c r="R3" s="7"/>
      <c r="S3" s="7"/>
      <c r="T3" s="9" t="s">
        <v>8</v>
      </c>
      <c r="U3" s="7" t="s">
        <v>9</v>
      </c>
      <c r="V3" s="7"/>
      <c r="W3" s="10" t="s">
        <v>10</v>
      </c>
      <c r="X3" s="10" t="s">
        <v>67</v>
      </c>
      <c r="Y3" s="9" t="s">
        <v>11</v>
      </c>
      <c r="Z3" s="9" t="s">
        <v>12</v>
      </c>
    </row>
    <row r="4" spans="1:27" ht="13.5" customHeight="1">
      <c r="A4" s="7"/>
      <c r="B4" s="5"/>
      <c r="C4" s="6" t="s">
        <v>13</v>
      </c>
      <c r="D4" s="11" t="s">
        <v>14</v>
      </c>
      <c r="E4" s="9" t="s">
        <v>15</v>
      </c>
      <c r="F4" s="11" t="s">
        <v>16</v>
      </c>
      <c r="G4" s="9" t="s">
        <v>17</v>
      </c>
      <c r="H4" s="9" t="s">
        <v>18</v>
      </c>
      <c r="I4" s="9" t="s">
        <v>19</v>
      </c>
      <c r="J4" s="9" t="s">
        <v>20</v>
      </c>
      <c r="K4" s="7" t="s">
        <v>21</v>
      </c>
      <c r="L4" s="7"/>
      <c r="M4" s="7"/>
      <c r="N4" s="7"/>
      <c r="O4" s="7" t="s">
        <v>22</v>
      </c>
      <c r="P4" s="7"/>
      <c r="Q4" s="7"/>
      <c r="R4" s="7"/>
      <c r="S4" s="9" t="s">
        <v>23</v>
      </c>
      <c r="T4" s="9"/>
      <c r="U4" s="12" t="s">
        <v>24</v>
      </c>
      <c r="V4" s="4" t="s">
        <v>25</v>
      </c>
      <c r="W4" s="10"/>
      <c r="X4" s="10"/>
      <c r="Y4" s="9"/>
      <c r="Z4" s="9"/>
    </row>
    <row r="5" spans="1:27" ht="84.75" customHeight="1">
      <c r="A5" s="7"/>
      <c r="B5" s="5"/>
      <c r="C5" s="6" t="s">
        <v>26</v>
      </c>
      <c r="D5" s="11"/>
      <c r="E5" s="9"/>
      <c r="F5" s="11"/>
      <c r="G5" s="9"/>
      <c r="H5" s="9"/>
      <c r="I5" s="9"/>
      <c r="J5" s="9"/>
      <c r="K5" s="13" t="s">
        <v>27</v>
      </c>
      <c r="L5" s="6" t="s">
        <v>28</v>
      </c>
      <c r="M5" s="6" t="s">
        <v>29</v>
      </c>
      <c r="N5" s="6" t="s">
        <v>30</v>
      </c>
      <c r="O5" s="6" t="s">
        <v>31</v>
      </c>
      <c r="P5" s="6" t="s">
        <v>32</v>
      </c>
      <c r="Q5" s="6" t="s">
        <v>33</v>
      </c>
      <c r="R5" s="6" t="s">
        <v>68</v>
      </c>
      <c r="S5" s="9"/>
      <c r="T5" s="14" t="s">
        <v>34</v>
      </c>
      <c r="U5" s="12"/>
      <c r="V5" s="4"/>
      <c r="W5" s="10"/>
      <c r="X5" s="10"/>
      <c r="Y5" s="9"/>
      <c r="Z5" s="9"/>
    </row>
    <row r="6" spans="1:27" ht="12" customHeight="1">
      <c r="A6" s="22" t="s">
        <v>74</v>
      </c>
      <c r="B6" s="22">
        <v>1</v>
      </c>
      <c r="C6" s="23" t="s">
        <v>36</v>
      </c>
      <c r="D6" s="24">
        <v>86.1</v>
      </c>
      <c r="E6" s="25">
        <v>2</v>
      </c>
      <c r="F6" s="24">
        <f>(D6+E6)*0.7</f>
        <v>61.669999999999995</v>
      </c>
      <c r="G6" s="26">
        <v>60</v>
      </c>
      <c r="H6" s="26">
        <v>20</v>
      </c>
      <c r="I6" s="26">
        <v>19</v>
      </c>
      <c r="J6" s="22">
        <v>14.85</v>
      </c>
      <c r="K6" s="27">
        <v>90.5</v>
      </c>
      <c r="L6" s="26">
        <v>78</v>
      </c>
      <c r="M6" s="27">
        <v>98.275000000000006</v>
      </c>
      <c r="N6" s="27">
        <f>(K6*0.6+L6*0.2+M6*0.2)*0.1</f>
        <v>8.9555000000000007</v>
      </c>
      <c r="O6" s="22">
        <v>0</v>
      </c>
      <c r="P6" s="22">
        <v>15.3</v>
      </c>
      <c r="Q6" s="22">
        <v>3</v>
      </c>
      <c r="R6" s="22">
        <v>4.5750000000000002</v>
      </c>
      <c r="S6" s="26">
        <f>N6+R6</f>
        <v>13.5305</v>
      </c>
      <c r="T6" s="26">
        <v>0</v>
      </c>
      <c r="U6" s="28">
        <f>F6+J6+S6-T7</f>
        <v>90.0505</v>
      </c>
      <c r="V6" s="26">
        <v>1</v>
      </c>
      <c r="W6" s="22">
        <v>74</v>
      </c>
      <c r="X6" s="26" t="s">
        <v>72</v>
      </c>
      <c r="Y6" s="22" t="s">
        <v>96</v>
      </c>
      <c r="Z6" s="22"/>
      <c r="AA6" s="1"/>
    </row>
    <row r="7" spans="1:27" ht="12" customHeight="1">
      <c r="A7" s="22" t="s">
        <v>74</v>
      </c>
      <c r="B7" s="22">
        <v>2</v>
      </c>
      <c r="C7" s="23" t="s">
        <v>35</v>
      </c>
      <c r="D7" s="24">
        <v>86.56</v>
      </c>
      <c r="E7" s="25">
        <v>0</v>
      </c>
      <c r="F7" s="24">
        <v>59.89</v>
      </c>
      <c r="G7" s="26">
        <v>60</v>
      </c>
      <c r="H7" s="26">
        <v>20</v>
      </c>
      <c r="I7" s="26">
        <v>20</v>
      </c>
      <c r="J7" s="26">
        <v>15</v>
      </c>
      <c r="K7" s="27">
        <v>93.5</v>
      </c>
      <c r="L7" s="26">
        <v>93</v>
      </c>
      <c r="M7" s="27">
        <v>100</v>
      </c>
      <c r="N7" s="27">
        <f>(K7*0.6+L7*0.2+M7*0.2)*0.1</f>
        <v>9.4700000000000006</v>
      </c>
      <c r="O7" s="26">
        <v>6</v>
      </c>
      <c r="P7" s="26">
        <v>23</v>
      </c>
      <c r="Q7" s="26">
        <v>3</v>
      </c>
      <c r="R7" s="26">
        <v>5.3</v>
      </c>
      <c r="S7" s="26">
        <f>N7+R7</f>
        <v>14.77</v>
      </c>
      <c r="T7" s="26">
        <v>0</v>
      </c>
      <c r="U7" s="28">
        <f>F7+J7+S7-T8</f>
        <v>89.66</v>
      </c>
      <c r="V7" s="26">
        <v>2</v>
      </c>
      <c r="W7" s="26">
        <v>74</v>
      </c>
      <c r="X7" s="26" t="s">
        <v>72</v>
      </c>
      <c r="Y7" s="26" t="s">
        <v>69</v>
      </c>
      <c r="Z7" s="26"/>
      <c r="AA7" s="2"/>
    </row>
    <row r="8" spans="1:27" ht="12" customHeight="1">
      <c r="A8" s="22" t="s">
        <v>74</v>
      </c>
      <c r="B8" s="22">
        <v>3</v>
      </c>
      <c r="C8" s="23" t="s">
        <v>37</v>
      </c>
      <c r="D8" s="24">
        <v>84.28</v>
      </c>
      <c r="E8" s="25">
        <v>0</v>
      </c>
      <c r="F8" s="24">
        <v>59</v>
      </c>
      <c r="G8" s="26">
        <v>60</v>
      </c>
      <c r="H8" s="26">
        <v>20</v>
      </c>
      <c r="I8" s="26">
        <v>20</v>
      </c>
      <c r="J8" s="26">
        <v>15</v>
      </c>
      <c r="K8" s="27">
        <v>92.5</v>
      </c>
      <c r="L8" s="26">
        <v>90</v>
      </c>
      <c r="M8" s="27">
        <v>100</v>
      </c>
      <c r="N8" s="27">
        <f>(K8*0.6+L8*0.2+M8*0.2)*0.1</f>
        <v>9.35</v>
      </c>
      <c r="O8" s="22">
        <v>6</v>
      </c>
      <c r="P8" s="22">
        <v>31.2</v>
      </c>
      <c r="Q8" s="22">
        <v>3</v>
      </c>
      <c r="R8" s="22">
        <v>5.5049999999999999</v>
      </c>
      <c r="S8" s="26">
        <f>N8+R8</f>
        <v>14.855</v>
      </c>
      <c r="T8" s="26">
        <v>0</v>
      </c>
      <c r="U8" s="28">
        <f>F8+J8+S8-T9</f>
        <v>88.855000000000004</v>
      </c>
      <c r="V8" s="26">
        <v>3</v>
      </c>
      <c r="W8" s="22">
        <v>71</v>
      </c>
      <c r="X8" s="26" t="s">
        <v>72</v>
      </c>
      <c r="Y8" s="22" t="s">
        <v>70</v>
      </c>
      <c r="Z8" s="22"/>
      <c r="AA8" s="1"/>
    </row>
    <row r="9" spans="1:27" ht="12" customHeight="1">
      <c r="A9" s="22" t="s">
        <v>74</v>
      </c>
      <c r="B9" s="22">
        <v>4</v>
      </c>
      <c r="C9" s="23" t="s">
        <v>38</v>
      </c>
      <c r="D9" s="24">
        <v>86.55</v>
      </c>
      <c r="E9" s="25">
        <v>0</v>
      </c>
      <c r="F9" s="24">
        <v>60.59</v>
      </c>
      <c r="G9" s="26">
        <v>60</v>
      </c>
      <c r="H9" s="26">
        <v>20</v>
      </c>
      <c r="I9" s="26">
        <v>20</v>
      </c>
      <c r="J9" s="26">
        <v>15</v>
      </c>
      <c r="K9" s="27">
        <v>90</v>
      </c>
      <c r="L9" s="26">
        <v>85</v>
      </c>
      <c r="M9" s="27">
        <v>100</v>
      </c>
      <c r="N9" s="27">
        <f t="shared" ref="N9:N26" si="0">(K9*0.6+L9*0.2+M9*0.2)*0.1</f>
        <v>9.1</v>
      </c>
      <c r="O9" s="26">
        <v>0</v>
      </c>
      <c r="P9" s="26">
        <v>11</v>
      </c>
      <c r="Q9" s="26">
        <v>2</v>
      </c>
      <c r="R9" s="26">
        <f>(P9+Q9)*0.25</f>
        <v>3.25</v>
      </c>
      <c r="S9" s="26">
        <f t="shared" ref="S9:S26" si="1">N9+R9</f>
        <v>12.35</v>
      </c>
      <c r="T9" s="26">
        <v>0</v>
      </c>
      <c r="U9" s="28">
        <f t="shared" ref="U9:U26" si="2">F9+J9+S9-T10</f>
        <v>87.94</v>
      </c>
      <c r="V9" s="26">
        <v>4</v>
      </c>
      <c r="W9" s="26">
        <v>65</v>
      </c>
      <c r="X9" s="26" t="s">
        <v>72</v>
      </c>
      <c r="Y9" s="26" t="s">
        <v>70</v>
      </c>
      <c r="Z9" s="26"/>
      <c r="AA9" s="1"/>
    </row>
    <row r="10" spans="1:27" ht="12" customHeight="1">
      <c r="A10" s="22" t="s">
        <v>74</v>
      </c>
      <c r="B10" s="22">
        <v>5</v>
      </c>
      <c r="C10" s="23" t="s">
        <v>39</v>
      </c>
      <c r="D10" s="24">
        <v>86.73</v>
      </c>
      <c r="E10" s="25">
        <v>0</v>
      </c>
      <c r="F10" s="24">
        <v>60.71</v>
      </c>
      <c r="G10" s="26">
        <v>60</v>
      </c>
      <c r="H10" s="26">
        <v>20</v>
      </c>
      <c r="I10" s="26">
        <v>20</v>
      </c>
      <c r="J10" s="26">
        <v>15</v>
      </c>
      <c r="K10" s="27">
        <v>83.5</v>
      </c>
      <c r="L10" s="26">
        <v>81</v>
      </c>
      <c r="M10" s="27">
        <v>100</v>
      </c>
      <c r="N10" s="27">
        <f t="shared" si="0"/>
        <v>8.6300000000000008</v>
      </c>
      <c r="O10" s="26">
        <v>0</v>
      </c>
      <c r="P10" s="26">
        <v>11</v>
      </c>
      <c r="Q10" s="26">
        <v>2</v>
      </c>
      <c r="R10" s="26">
        <f>(P10+Q10)*0.25</f>
        <v>3.25</v>
      </c>
      <c r="S10" s="26">
        <f t="shared" si="1"/>
        <v>11.88</v>
      </c>
      <c r="T10" s="26">
        <v>0</v>
      </c>
      <c r="U10" s="28">
        <f t="shared" si="2"/>
        <v>87.59</v>
      </c>
      <c r="V10" s="26">
        <v>5</v>
      </c>
      <c r="W10" s="26">
        <v>65</v>
      </c>
      <c r="X10" s="26" t="s">
        <v>72</v>
      </c>
      <c r="Y10" s="26" t="s">
        <v>71</v>
      </c>
      <c r="Z10" s="26"/>
      <c r="AA10" s="1"/>
    </row>
    <row r="11" spans="1:27" ht="12" customHeight="1">
      <c r="A11" s="22" t="s">
        <v>74</v>
      </c>
      <c r="B11" s="22">
        <v>6</v>
      </c>
      <c r="C11" s="23" t="s">
        <v>40</v>
      </c>
      <c r="D11" s="24">
        <v>88.48</v>
      </c>
      <c r="E11" s="25">
        <v>2</v>
      </c>
      <c r="F11" s="24">
        <v>63.34</v>
      </c>
      <c r="G11" s="26">
        <v>60</v>
      </c>
      <c r="H11" s="26">
        <v>20</v>
      </c>
      <c r="I11" s="26">
        <v>20</v>
      </c>
      <c r="J11" s="26">
        <v>15</v>
      </c>
      <c r="K11" s="27">
        <v>84.5</v>
      </c>
      <c r="L11" s="26">
        <v>77</v>
      </c>
      <c r="M11" s="27">
        <v>100</v>
      </c>
      <c r="N11" s="27">
        <f t="shared" si="0"/>
        <v>8.61</v>
      </c>
      <c r="O11" s="26">
        <v>0</v>
      </c>
      <c r="P11" s="26">
        <v>2</v>
      </c>
      <c r="Q11" s="26">
        <v>0</v>
      </c>
      <c r="R11" s="26">
        <v>0.5</v>
      </c>
      <c r="S11" s="26">
        <f t="shared" si="1"/>
        <v>9.11</v>
      </c>
      <c r="T11" s="26">
        <v>0</v>
      </c>
      <c r="U11" s="28">
        <f t="shared" si="2"/>
        <v>87.45</v>
      </c>
      <c r="V11" s="26">
        <v>6</v>
      </c>
      <c r="W11" s="26">
        <v>77</v>
      </c>
      <c r="X11" s="26" t="s">
        <v>72</v>
      </c>
      <c r="Y11" s="26" t="s">
        <v>71</v>
      </c>
      <c r="Z11" s="26"/>
      <c r="AA11" s="1"/>
    </row>
    <row r="12" spans="1:27" ht="12" customHeight="1">
      <c r="A12" s="22" t="s">
        <v>74</v>
      </c>
      <c r="B12" s="22">
        <v>7</v>
      </c>
      <c r="C12" s="23" t="s">
        <v>41</v>
      </c>
      <c r="D12" s="24">
        <v>83.29</v>
      </c>
      <c r="E12" s="25">
        <v>0</v>
      </c>
      <c r="F12" s="24">
        <v>58.3</v>
      </c>
      <c r="G12" s="26">
        <v>60</v>
      </c>
      <c r="H12" s="26">
        <v>20</v>
      </c>
      <c r="I12" s="26">
        <v>20</v>
      </c>
      <c r="J12" s="26">
        <v>15</v>
      </c>
      <c r="K12" s="27">
        <v>87</v>
      </c>
      <c r="L12" s="26">
        <v>77</v>
      </c>
      <c r="M12" s="27">
        <v>100</v>
      </c>
      <c r="N12" s="27">
        <f t="shared" si="0"/>
        <v>8.76</v>
      </c>
      <c r="O12" s="26">
        <v>4</v>
      </c>
      <c r="P12" s="26">
        <v>18</v>
      </c>
      <c r="Q12" s="26">
        <v>3</v>
      </c>
      <c r="R12" s="26">
        <v>5.125</v>
      </c>
      <c r="S12" s="26">
        <f t="shared" si="1"/>
        <v>13.885</v>
      </c>
      <c r="T12" s="26">
        <v>0</v>
      </c>
      <c r="U12" s="28">
        <f t="shared" si="2"/>
        <v>87.185000000000002</v>
      </c>
      <c r="V12" s="26">
        <v>7</v>
      </c>
      <c r="W12" s="26">
        <v>68</v>
      </c>
      <c r="X12" s="26" t="s">
        <v>72</v>
      </c>
      <c r="Y12" s="26" t="s">
        <v>71</v>
      </c>
      <c r="Z12" s="26"/>
      <c r="AA12" s="1"/>
    </row>
    <row r="13" spans="1:27" ht="12" customHeight="1">
      <c r="A13" s="22" t="s">
        <v>75</v>
      </c>
      <c r="B13" s="22">
        <v>8</v>
      </c>
      <c r="C13" s="23" t="s">
        <v>42</v>
      </c>
      <c r="D13" s="24">
        <v>88.55</v>
      </c>
      <c r="E13" s="25">
        <v>0</v>
      </c>
      <c r="F13" s="24">
        <v>61.99</v>
      </c>
      <c r="G13" s="26">
        <v>60</v>
      </c>
      <c r="H13" s="26">
        <v>20</v>
      </c>
      <c r="I13" s="26">
        <v>20</v>
      </c>
      <c r="J13" s="26">
        <v>15</v>
      </c>
      <c r="K13" s="27">
        <v>86</v>
      </c>
      <c r="L13" s="26">
        <v>88</v>
      </c>
      <c r="M13" s="27">
        <v>100</v>
      </c>
      <c r="N13" s="27">
        <f t="shared" si="0"/>
        <v>8.92</v>
      </c>
      <c r="O13" s="26">
        <v>0</v>
      </c>
      <c r="P13" s="26">
        <v>4.5</v>
      </c>
      <c r="Q13" s="26">
        <v>0</v>
      </c>
      <c r="R13" s="26">
        <v>1.125</v>
      </c>
      <c r="S13" s="26">
        <f t="shared" si="1"/>
        <v>10.045</v>
      </c>
      <c r="T13" s="26">
        <v>0</v>
      </c>
      <c r="U13" s="28">
        <f t="shared" si="2"/>
        <v>87.035000000000011</v>
      </c>
      <c r="V13" s="26">
        <v>8</v>
      </c>
      <c r="W13" s="26">
        <v>65</v>
      </c>
      <c r="X13" s="26" t="s">
        <v>76</v>
      </c>
      <c r="Y13" s="26" t="s">
        <v>71</v>
      </c>
      <c r="Z13" s="26"/>
      <c r="AA13" s="1"/>
    </row>
    <row r="14" spans="1:27" ht="12" customHeight="1">
      <c r="A14" s="22" t="s">
        <v>75</v>
      </c>
      <c r="B14" s="22">
        <v>9</v>
      </c>
      <c r="C14" s="23" t="s">
        <v>43</v>
      </c>
      <c r="D14" s="24">
        <v>85.1</v>
      </c>
      <c r="E14" s="25">
        <v>0</v>
      </c>
      <c r="F14" s="24">
        <f>(D14+E14)*0.7</f>
        <v>59.569999999999993</v>
      </c>
      <c r="G14" s="26">
        <v>60</v>
      </c>
      <c r="H14" s="26">
        <v>20</v>
      </c>
      <c r="I14" s="26">
        <v>20</v>
      </c>
      <c r="J14" s="26">
        <v>15</v>
      </c>
      <c r="K14" s="27">
        <v>91</v>
      </c>
      <c r="L14" s="26">
        <v>86</v>
      </c>
      <c r="M14" s="27">
        <v>100</v>
      </c>
      <c r="N14" s="27">
        <f t="shared" si="0"/>
        <v>9.18</v>
      </c>
      <c r="O14" s="26">
        <v>0</v>
      </c>
      <c r="P14" s="26">
        <v>7</v>
      </c>
      <c r="Q14" s="26">
        <v>3</v>
      </c>
      <c r="R14" s="26">
        <v>2.5</v>
      </c>
      <c r="S14" s="26">
        <f t="shared" si="1"/>
        <v>11.68</v>
      </c>
      <c r="T14" s="26">
        <v>0</v>
      </c>
      <c r="U14" s="28">
        <f t="shared" si="2"/>
        <v>86.25</v>
      </c>
      <c r="V14" s="26">
        <v>9</v>
      </c>
      <c r="W14" s="26">
        <v>65</v>
      </c>
      <c r="X14" s="26" t="s">
        <v>77</v>
      </c>
      <c r="Y14" s="26" t="s">
        <v>71</v>
      </c>
      <c r="Z14" s="26"/>
      <c r="AA14" s="1"/>
    </row>
    <row r="15" spans="1:27" ht="12" customHeight="1">
      <c r="A15" s="22" t="s">
        <v>75</v>
      </c>
      <c r="B15" s="22">
        <v>10</v>
      </c>
      <c r="C15" s="23" t="s">
        <v>44</v>
      </c>
      <c r="D15" s="24">
        <v>81.819999999999993</v>
      </c>
      <c r="E15" s="25">
        <v>0</v>
      </c>
      <c r="F15" s="24">
        <v>57.27</v>
      </c>
      <c r="G15" s="26">
        <v>60</v>
      </c>
      <c r="H15" s="26">
        <v>20</v>
      </c>
      <c r="I15" s="26">
        <v>20</v>
      </c>
      <c r="J15" s="26">
        <v>15</v>
      </c>
      <c r="K15" s="27">
        <v>84</v>
      </c>
      <c r="L15" s="26">
        <v>83</v>
      </c>
      <c r="M15" s="27">
        <v>100</v>
      </c>
      <c r="N15" s="27">
        <f t="shared" si="0"/>
        <v>8.7000000000000011</v>
      </c>
      <c r="O15" s="26">
        <v>4</v>
      </c>
      <c r="P15" s="26">
        <v>14.7</v>
      </c>
      <c r="Q15" s="26">
        <v>3</v>
      </c>
      <c r="R15" s="26">
        <v>5.1425000000000001</v>
      </c>
      <c r="S15" s="26">
        <f t="shared" si="1"/>
        <v>13.842500000000001</v>
      </c>
      <c r="T15" s="26">
        <v>0</v>
      </c>
      <c r="U15" s="28">
        <f t="shared" si="2"/>
        <v>86.112500000000011</v>
      </c>
      <c r="V15" s="26">
        <v>10</v>
      </c>
      <c r="W15" s="26">
        <v>66</v>
      </c>
      <c r="X15" s="26" t="s">
        <v>78</v>
      </c>
      <c r="Y15" s="26" t="s">
        <v>71</v>
      </c>
      <c r="Z15" s="26"/>
      <c r="AA15" s="1"/>
    </row>
    <row r="16" spans="1:27" ht="12" customHeight="1">
      <c r="A16" s="22" t="s">
        <v>75</v>
      </c>
      <c r="B16" s="22">
        <v>11</v>
      </c>
      <c r="C16" s="23" t="s">
        <v>45</v>
      </c>
      <c r="D16" s="24">
        <v>85.35</v>
      </c>
      <c r="E16" s="25">
        <v>0</v>
      </c>
      <c r="F16" s="24">
        <v>59.75</v>
      </c>
      <c r="G16" s="26">
        <v>60</v>
      </c>
      <c r="H16" s="26">
        <v>20</v>
      </c>
      <c r="I16" s="26">
        <v>20</v>
      </c>
      <c r="J16" s="26">
        <v>15</v>
      </c>
      <c r="K16" s="27">
        <v>82</v>
      </c>
      <c r="L16" s="26">
        <v>81</v>
      </c>
      <c r="M16" s="27">
        <v>100</v>
      </c>
      <c r="N16" s="27">
        <f t="shared" si="0"/>
        <v>8.5399999999999991</v>
      </c>
      <c r="O16" s="26">
        <v>0</v>
      </c>
      <c r="P16" s="26">
        <v>6.7</v>
      </c>
      <c r="Q16" s="26">
        <v>3</v>
      </c>
      <c r="R16" s="26">
        <v>2.6749999999999998</v>
      </c>
      <c r="S16" s="26">
        <f t="shared" si="1"/>
        <v>11.215</v>
      </c>
      <c r="T16" s="26">
        <v>0</v>
      </c>
      <c r="U16" s="28">
        <f t="shared" si="2"/>
        <v>85.965000000000003</v>
      </c>
      <c r="V16" s="26">
        <v>11</v>
      </c>
      <c r="W16" s="26">
        <v>77</v>
      </c>
      <c r="X16" s="26"/>
      <c r="Y16" s="26"/>
      <c r="Z16" s="26"/>
      <c r="AA16" s="1"/>
    </row>
    <row r="17" spans="1:27" ht="12" customHeight="1">
      <c r="A17" s="22" t="s">
        <v>79</v>
      </c>
      <c r="B17" s="22">
        <v>12</v>
      </c>
      <c r="C17" s="23" t="s">
        <v>46</v>
      </c>
      <c r="D17" s="24">
        <v>81.400000000000006</v>
      </c>
      <c r="E17" s="25">
        <v>0</v>
      </c>
      <c r="F17" s="24">
        <f>(D17+E17)*0.7</f>
        <v>56.98</v>
      </c>
      <c r="G17" s="26">
        <v>60</v>
      </c>
      <c r="H17" s="26">
        <v>20</v>
      </c>
      <c r="I17" s="26">
        <v>20</v>
      </c>
      <c r="J17" s="26">
        <v>15</v>
      </c>
      <c r="K17" s="27">
        <v>92</v>
      </c>
      <c r="L17" s="26">
        <v>85</v>
      </c>
      <c r="M17" s="27">
        <v>100</v>
      </c>
      <c r="N17" s="27">
        <f t="shared" si="0"/>
        <v>9.2199999999999989</v>
      </c>
      <c r="O17" s="26">
        <v>0</v>
      </c>
      <c r="P17" s="26">
        <v>15.2</v>
      </c>
      <c r="Q17" s="26">
        <v>3</v>
      </c>
      <c r="R17" s="26">
        <v>4.55</v>
      </c>
      <c r="S17" s="26">
        <f t="shared" si="1"/>
        <v>13.77</v>
      </c>
      <c r="T17" s="26">
        <v>0</v>
      </c>
      <c r="U17" s="28">
        <f t="shared" si="2"/>
        <v>85.749999999999986</v>
      </c>
      <c r="V17" s="26">
        <v>12</v>
      </c>
      <c r="W17" s="26">
        <v>65</v>
      </c>
      <c r="X17" s="26"/>
      <c r="Y17" s="26"/>
      <c r="Z17" s="26"/>
      <c r="AA17" s="1"/>
    </row>
    <row r="18" spans="1:27" ht="12" customHeight="1">
      <c r="A18" s="22" t="s">
        <v>80</v>
      </c>
      <c r="B18" s="22">
        <v>13</v>
      </c>
      <c r="C18" s="23" t="s">
        <v>47</v>
      </c>
      <c r="D18" s="24">
        <v>81.67</v>
      </c>
      <c r="E18" s="25">
        <v>0</v>
      </c>
      <c r="F18" s="24">
        <v>57.17</v>
      </c>
      <c r="G18" s="26">
        <v>60</v>
      </c>
      <c r="H18" s="26">
        <v>20</v>
      </c>
      <c r="I18" s="26">
        <v>20</v>
      </c>
      <c r="J18" s="26">
        <v>15</v>
      </c>
      <c r="K18" s="27">
        <v>87.5</v>
      </c>
      <c r="L18" s="26">
        <v>76</v>
      </c>
      <c r="M18" s="27">
        <v>100</v>
      </c>
      <c r="N18" s="27">
        <f t="shared" si="0"/>
        <v>8.7700000000000014</v>
      </c>
      <c r="O18" s="26">
        <v>2</v>
      </c>
      <c r="P18" s="26">
        <v>15</v>
      </c>
      <c r="Q18" s="26">
        <v>2</v>
      </c>
      <c r="R18" s="26">
        <f>(O18+P18+Q18)*0.25</f>
        <v>4.75</v>
      </c>
      <c r="S18" s="26">
        <f t="shared" si="1"/>
        <v>13.520000000000001</v>
      </c>
      <c r="T18" s="26">
        <v>0</v>
      </c>
      <c r="U18" s="28">
        <f t="shared" si="2"/>
        <v>85.69</v>
      </c>
      <c r="V18" s="26">
        <v>13</v>
      </c>
      <c r="W18" s="26">
        <v>64</v>
      </c>
      <c r="X18" s="26"/>
      <c r="Y18" s="26"/>
      <c r="Z18" s="26"/>
      <c r="AA18" s="2"/>
    </row>
    <row r="19" spans="1:27" ht="12" customHeight="1">
      <c r="A19" s="22" t="s">
        <v>81</v>
      </c>
      <c r="B19" s="22">
        <v>14</v>
      </c>
      <c r="C19" s="23" t="s">
        <v>49</v>
      </c>
      <c r="D19" s="24">
        <v>81.47</v>
      </c>
      <c r="E19" s="25">
        <v>0</v>
      </c>
      <c r="F19" s="24">
        <v>57.03</v>
      </c>
      <c r="G19" s="26">
        <v>60</v>
      </c>
      <c r="H19" s="26">
        <v>20</v>
      </c>
      <c r="I19" s="26">
        <v>20</v>
      </c>
      <c r="J19" s="26">
        <v>15</v>
      </c>
      <c r="K19" s="27">
        <v>79.5</v>
      </c>
      <c r="L19" s="26">
        <v>54</v>
      </c>
      <c r="M19" s="27">
        <v>100</v>
      </c>
      <c r="N19" s="27">
        <f t="shared" si="0"/>
        <v>7.8500000000000005</v>
      </c>
      <c r="O19" s="26">
        <v>0</v>
      </c>
      <c r="P19" s="26">
        <v>12</v>
      </c>
      <c r="Q19" s="26">
        <v>2</v>
      </c>
      <c r="R19" s="26">
        <f>(P19+Q19)*0.25</f>
        <v>3.5</v>
      </c>
      <c r="S19" s="26">
        <f t="shared" si="1"/>
        <v>11.350000000000001</v>
      </c>
      <c r="T19" s="26">
        <v>0</v>
      </c>
      <c r="U19" s="28">
        <f t="shared" si="2"/>
        <v>83.38</v>
      </c>
      <c r="V19" s="26">
        <v>14</v>
      </c>
      <c r="W19" s="26">
        <v>71</v>
      </c>
      <c r="X19" s="29"/>
      <c r="Y19" s="26"/>
      <c r="Z19" s="26"/>
      <c r="AA19" s="2"/>
    </row>
    <row r="20" spans="1:27" ht="12" customHeight="1">
      <c r="A20" s="22" t="s">
        <v>82</v>
      </c>
      <c r="B20" s="22">
        <v>15</v>
      </c>
      <c r="C20" s="23" t="s">
        <v>50</v>
      </c>
      <c r="D20" s="24">
        <v>78.56</v>
      </c>
      <c r="E20" s="25">
        <v>0</v>
      </c>
      <c r="F20" s="24">
        <v>54.99</v>
      </c>
      <c r="G20" s="26">
        <v>60</v>
      </c>
      <c r="H20" s="26">
        <v>20</v>
      </c>
      <c r="I20" s="26">
        <v>20</v>
      </c>
      <c r="J20" s="26">
        <v>15</v>
      </c>
      <c r="K20" s="27">
        <v>91</v>
      </c>
      <c r="L20" s="26">
        <v>82</v>
      </c>
      <c r="M20" s="27">
        <v>100</v>
      </c>
      <c r="N20" s="27">
        <f t="shared" si="0"/>
        <v>9.1</v>
      </c>
      <c r="O20" s="26">
        <v>0</v>
      </c>
      <c r="P20" s="22">
        <v>13</v>
      </c>
      <c r="Q20" s="22">
        <v>4</v>
      </c>
      <c r="R20" s="22">
        <v>4.25</v>
      </c>
      <c r="S20" s="26">
        <f t="shared" si="1"/>
        <v>13.35</v>
      </c>
      <c r="T20" s="26">
        <v>0</v>
      </c>
      <c r="U20" s="28">
        <f t="shared" si="2"/>
        <v>83.34</v>
      </c>
      <c r="V20" s="26">
        <v>15</v>
      </c>
      <c r="W20" s="22">
        <v>65</v>
      </c>
      <c r="X20" s="29"/>
      <c r="Y20" s="22"/>
      <c r="Z20" s="22"/>
      <c r="AA20" s="1"/>
    </row>
    <row r="21" spans="1:27" ht="12" customHeight="1">
      <c r="A21" s="22" t="s">
        <v>82</v>
      </c>
      <c r="B21" s="22">
        <v>16</v>
      </c>
      <c r="C21" s="23" t="s">
        <v>51</v>
      </c>
      <c r="D21" s="24">
        <v>80.09</v>
      </c>
      <c r="E21" s="25">
        <v>0</v>
      </c>
      <c r="F21" s="24">
        <v>56.06</v>
      </c>
      <c r="G21" s="26">
        <v>60</v>
      </c>
      <c r="H21" s="26">
        <v>20</v>
      </c>
      <c r="I21" s="26">
        <v>20</v>
      </c>
      <c r="J21" s="26">
        <v>15</v>
      </c>
      <c r="K21" s="27">
        <v>82.5</v>
      </c>
      <c r="L21" s="26">
        <v>78</v>
      </c>
      <c r="M21" s="27">
        <v>98.275000000000006</v>
      </c>
      <c r="N21" s="27">
        <f t="shared" si="0"/>
        <v>8.4755000000000003</v>
      </c>
      <c r="O21" s="26">
        <v>0</v>
      </c>
      <c r="P21" s="26">
        <v>12</v>
      </c>
      <c r="Q21" s="26">
        <v>2</v>
      </c>
      <c r="R21" s="26">
        <f>(P21+Q21)*0.25</f>
        <v>3.5</v>
      </c>
      <c r="S21" s="26">
        <f t="shared" si="1"/>
        <v>11.9755</v>
      </c>
      <c r="T21" s="26">
        <v>0</v>
      </c>
      <c r="U21" s="28">
        <f t="shared" si="2"/>
        <v>83.035499999999999</v>
      </c>
      <c r="V21" s="26">
        <v>16</v>
      </c>
      <c r="W21" s="26">
        <v>65</v>
      </c>
      <c r="X21" s="29"/>
      <c r="Y21" s="26"/>
      <c r="Z21" s="26"/>
      <c r="AA21" s="1"/>
    </row>
    <row r="22" spans="1:27" ht="12" customHeight="1">
      <c r="A22" s="22" t="s">
        <v>83</v>
      </c>
      <c r="B22" s="22">
        <v>17</v>
      </c>
      <c r="C22" s="23" t="s">
        <v>52</v>
      </c>
      <c r="D22" s="24">
        <v>82.38</v>
      </c>
      <c r="E22" s="25">
        <v>0</v>
      </c>
      <c r="F22" s="24">
        <v>57.67</v>
      </c>
      <c r="G22" s="26">
        <v>60</v>
      </c>
      <c r="H22" s="26">
        <v>20</v>
      </c>
      <c r="I22" s="26">
        <v>20</v>
      </c>
      <c r="J22" s="26">
        <v>15</v>
      </c>
      <c r="K22" s="27">
        <v>87.5</v>
      </c>
      <c r="L22" s="26">
        <v>85</v>
      </c>
      <c r="M22" s="27">
        <v>100</v>
      </c>
      <c r="N22" s="27">
        <f t="shared" si="0"/>
        <v>8.9500000000000011</v>
      </c>
      <c r="O22" s="26">
        <v>0</v>
      </c>
      <c r="P22" s="26">
        <v>5</v>
      </c>
      <c r="Q22" s="26">
        <v>0</v>
      </c>
      <c r="R22" s="26">
        <v>1.25</v>
      </c>
      <c r="S22" s="26">
        <f t="shared" si="1"/>
        <v>10.200000000000001</v>
      </c>
      <c r="T22" s="26">
        <v>0</v>
      </c>
      <c r="U22" s="28">
        <f t="shared" si="2"/>
        <v>82.87</v>
      </c>
      <c r="V22" s="26">
        <v>17</v>
      </c>
      <c r="W22" s="26">
        <v>74</v>
      </c>
      <c r="X22" s="29"/>
      <c r="Y22" s="26"/>
      <c r="Z22" s="26"/>
      <c r="AA22" s="1"/>
    </row>
    <row r="23" spans="1:27" ht="12" customHeight="1">
      <c r="A23" s="22" t="s">
        <v>84</v>
      </c>
      <c r="B23" s="22">
        <v>18</v>
      </c>
      <c r="C23" s="23" t="s">
        <v>53</v>
      </c>
      <c r="D23" s="24">
        <v>81.87</v>
      </c>
      <c r="E23" s="25">
        <v>0</v>
      </c>
      <c r="F23" s="24">
        <v>57.31</v>
      </c>
      <c r="G23" s="26">
        <v>60</v>
      </c>
      <c r="H23" s="26">
        <v>20</v>
      </c>
      <c r="I23" s="26">
        <v>20</v>
      </c>
      <c r="J23" s="26">
        <v>15</v>
      </c>
      <c r="K23" s="27">
        <v>85</v>
      </c>
      <c r="L23" s="26">
        <v>86</v>
      </c>
      <c r="M23" s="27">
        <v>100</v>
      </c>
      <c r="N23" s="27">
        <f t="shared" si="0"/>
        <v>8.82</v>
      </c>
      <c r="O23" s="26">
        <v>0</v>
      </c>
      <c r="P23" s="26">
        <v>6</v>
      </c>
      <c r="Q23" s="26">
        <v>0</v>
      </c>
      <c r="R23" s="26">
        <v>1.5</v>
      </c>
      <c r="S23" s="26">
        <f t="shared" si="1"/>
        <v>10.32</v>
      </c>
      <c r="T23" s="26">
        <v>0</v>
      </c>
      <c r="U23" s="28">
        <f t="shared" si="2"/>
        <v>82.63</v>
      </c>
      <c r="V23" s="26">
        <v>18</v>
      </c>
      <c r="W23" s="26">
        <v>68</v>
      </c>
      <c r="X23" s="29"/>
      <c r="Y23" s="26"/>
      <c r="Z23" s="26"/>
      <c r="AA23" s="1"/>
    </row>
    <row r="24" spans="1:27" ht="12" customHeight="1">
      <c r="A24" s="22" t="s">
        <v>81</v>
      </c>
      <c r="B24" s="22">
        <v>19</v>
      </c>
      <c r="C24" s="23" t="s">
        <v>54</v>
      </c>
      <c r="D24" s="24">
        <v>77.44</v>
      </c>
      <c r="E24" s="25">
        <v>0</v>
      </c>
      <c r="F24" s="24">
        <v>54.21</v>
      </c>
      <c r="G24" s="26">
        <v>60</v>
      </c>
      <c r="H24" s="26">
        <v>20</v>
      </c>
      <c r="I24" s="26">
        <v>20</v>
      </c>
      <c r="J24" s="26">
        <v>15</v>
      </c>
      <c r="K24" s="27">
        <v>81</v>
      </c>
      <c r="L24" s="26">
        <v>85</v>
      </c>
      <c r="M24" s="27">
        <v>100</v>
      </c>
      <c r="N24" s="27">
        <f t="shared" si="0"/>
        <v>8.56</v>
      </c>
      <c r="O24" s="26">
        <v>0</v>
      </c>
      <c r="P24" s="26">
        <v>15.5</v>
      </c>
      <c r="Q24" s="26">
        <v>3</v>
      </c>
      <c r="R24" s="26">
        <v>4.625</v>
      </c>
      <c r="S24" s="26">
        <f t="shared" si="1"/>
        <v>13.185</v>
      </c>
      <c r="T24" s="26">
        <v>0</v>
      </c>
      <c r="U24" s="28">
        <f t="shared" si="2"/>
        <v>82.39500000000001</v>
      </c>
      <c r="V24" s="26">
        <v>19</v>
      </c>
      <c r="W24" s="26">
        <v>65</v>
      </c>
      <c r="X24" s="29"/>
      <c r="Y24" s="26"/>
      <c r="Z24" s="26"/>
      <c r="AA24" s="1"/>
    </row>
    <row r="25" spans="1:27" ht="12" customHeight="1">
      <c r="A25" s="22" t="s">
        <v>85</v>
      </c>
      <c r="B25" s="22">
        <v>20</v>
      </c>
      <c r="C25" s="23" t="s">
        <v>55</v>
      </c>
      <c r="D25" s="24">
        <v>77.5</v>
      </c>
      <c r="E25" s="25">
        <v>0</v>
      </c>
      <c r="F25" s="24">
        <f>(D25+E25)*0.7</f>
        <v>54.25</v>
      </c>
      <c r="G25" s="26">
        <v>60</v>
      </c>
      <c r="H25" s="26">
        <v>20</v>
      </c>
      <c r="I25" s="26">
        <v>20</v>
      </c>
      <c r="J25" s="26">
        <v>15</v>
      </c>
      <c r="K25" s="27">
        <v>89.5</v>
      </c>
      <c r="L25" s="26">
        <v>87</v>
      </c>
      <c r="M25" s="27">
        <v>100</v>
      </c>
      <c r="N25" s="27">
        <f t="shared" si="0"/>
        <v>9.11</v>
      </c>
      <c r="O25" s="26">
        <v>0</v>
      </c>
      <c r="P25" s="26">
        <v>12</v>
      </c>
      <c r="Q25" s="26">
        <v>3</v>
      </c>
      <c r="R25" s="26">
        <v>3.75</v>
      </c>
      <c r="S25" s="26">
        <f t="shared" si="1"/>
        <v>12.86</v>
      </c>
      <c r="T25" s="26">
        <v>0</v>
      </c>
      <c r="U25" s="28">
        <f t="shared" si="2"/>
        <v>82.11</v>
      </c>
      <c r="V25" s="26">
        <v>20</v>
      </c>
      <c r="W25" s="26">
        <v>67</v>
      </c>
      <c r="X25" s="29"/>
      <c r="Y25" s="26"/>
      <c r="Z25" s="26"/>
      <c r="AA25" s="1"/>
    </row>
    <row r="26" spans="1:27" ht="12" customHeight="1">
      <c r="A26" s="22" t="s">
        <v>86</v>
      </c>
      <c r="B26" s="22">
        <v>21</v>
      </c>
      <c r="C26" s="23" t="s">
        <v>56</v>
      </c>
      <c r="D26" s="24">
        <v>80.42</v>
      </c>
      <c r="E26" s="25">
        <v>0</v>
      </c>
      <c r="F26" s="24">
        <v>56.29</v>
      </c>
      <c r="G26" s="26">
        <v>60</v>
      </c>
      <c r="H26" s="26">
        <v>20</v>
      </c>
      <c r="I26" s="26">
        <v>20</v>
      </c>
      <c r="J26" s="26">
        <v>15</v>
      </c>
      <c r="K26" s="27">
        <v>89.5</v>
      </c>
      <c r="L26" s="26">
        <v>84</v>
      </c>
      <c r="M26" s="27">
        <v>100</v>
      </c>
      <c r="N26" s="27">
        <f t="shared" si="0"/>
        <v>9.0500000000000007</v>
      </c>
      <c r="O26" s="26">
        <v>0</v>
      </c>
      <c r="P26" s="26">
        <v>6.5</v>
      </c>
      <c r="Q26" s="26">
        <v>0</v>
      </c>
      <c r="R26" s="26">
        <v>1.625</v>
      </c>
      <c r="S26" s="26">
        <f t="shared" si="1"/>
        <v>10.675000000000001</v>
      </c>
      <c r="T26" s="26">
        <v>0</v>
      </c>
      <c r="U26" s="28">
        <f t="shared" si="2"/>
        <v>81.964999999999989</v>
      </c>
      <c r="V26" s="26">
        <v>21</v>
      </c>
      <c r="W26" s="26">
        <v>69</v>
      </c>
      <c r="X26" s="29"/>
      <c r="Y26" s="26"/>
      <c r="Z26" s="26"/>
      <c r="AA26" s="1"/>
    </row>
    <row r="27" spans="1:27" ht="12" customHeight="1">
      <c r="A27" s="22" t="s">
        <v>87</v>
      </c>
      <c r="B27" s="22">
        <v>22</v>
      </c>
      <c r="C27" s="23" t="s">
        <v>60</v>
      </c>
      <c r="D27" s="24">
        <v>82</v>
      </c>
      <c r="E27" s="25">
        <v>0</v>
      </c>
      <c r="F27" s="24">
        <f>(D27+E27)*0.7</f>
        <v>57.4</v>
      </c>
      <c r="G27" s="26">
        <v>60</v>
      </c>
      <c r="H27" s="26">
        <v>20</v>
      </c>
      <c r="I27" s="26">
        <v>20</v>
      </c>
      <c r="J27" s="26">
        <v>15</v>
      </c>
      <c r="K27" s="30">
        <v>74.5</v>
      </c>
      <c r="L27" s="26">
        <v>75</v>
      </c>
      <c r="M27" s="30">
        <v>100</v>
      </c>
      <c r="N27" s="27">
        <f t="shared" ref="N27:N37" si="3">(K27*0.6+L27*0.2+M27*0.2)*0.1</f>
        <v>7.9699999999999989</v>
      </c>
      <c r="O27" s="22">
        <v>0</v>
      </c>
      <c r="P27" s="26">
        <v>1</v>
      </c>
      <c r="Q27" s="26">
        <v>3</v>
      </c>
      <c r="R27" s="26">
        <v>1</v>
      </c>
      <c r="S27" s="26">
        <f t="shared" ref="S27:S37" si="4">N27+R27</f>
        <v>8.9699999999999989</v>
      </c>
      <c r="T27" s="26">
        <v>0</v>
      </c>
      <c r="U27" s="28">
        <f t="shared" ref="U27:U37" si="5">F27+J27+S27-T28</f>
        <v>81.37</v>
      </c>
      <c r="V27" s="26">
        <v>22</v>
      </c>
      <c r="W27" s="26">
        <v>68</v>
      </c>
      <c r="X27" s="29"/>
      <c r="Y27" s="26"/>
      <c r="Z27" s="26"/>
      <c r="AA27" s="1"/>
    </row>
    <row r="28" spans="1:27" ht="12" customHeight="1">
      <c r="A28" s="22" t="s">
        <v>88</v>
      </c>
      <c r="B28" s="22">
        <v>23</v>
      </c>
      <c r="C28" s="23" t="s">
        <v>61</v>
      </c>
      <c r="D28" s="24">
        <v>80.45</v>
      </c>
      <c r="E28" s="25">
        <v>0</v>
      </c>
      <c r="F28" s="24">
        <v>56.32</v>
      </c>
      <c r="G28" s="26">
        <v>60</v>
      </c>
      <c r="H28" s="26">
        <v>20</v>
      </c>
      <c r="I28" s="26">
        <v>20</v>
      </c>
      <c r="J28" s="26">
        <v>15</v>
      </c>
      <c r="K28" s="27">
        <v>85</v>
      </c>
      <c r="L28" s="26">
        <v>76</v>
      </c>
      <c r="M28" s="27">
        <v>100</v>
      </c>
      <c r="N28" s="27">
        <f t="shared" si="3"/>
        <v>8.620000000000001</v>
      </c>
      <c r="O28" s="22">
        <v>0</v>
      </c>
      <c r="P28" s="26">
        <v>5</v>
      </c>
      <c r="Q28" s="26">
        <v>0</v>
      </c>
      <c r="R28" s="26">
        <v>1.25</v>
      </c>
      <c r="S28" s="26">
        <f t="shared" si="4"/>
        <v>9.870000000000001</v>
      </c>
      <c r="T28" s="26">
        <v>0</v>
      </c>
      <c r="U28" s="28">
        <f t="shared" si="5"/>
        <v>81.19</v>
      </c>
      <c r="V28" s="26">
        <v>23</v>
      </c>
      <c r="W28" s="26">
        <v>65</v>
      </c>
      <c r="X28" s="29"/>
      <c r="Y28" s="26"/>
      <c r="Z28" s="26"/>
      <c r="AA28" s="1"/>
    </row>
    <row r="29" spans="1:27" ht="12" customHeight="1">
      <c r="A29" s="22" t="s">
        <v>89</v>
      </c>
      <c r="B29" s="22">
        <v>24</v>
      </c>
      <c r="C29" s="23" t="s">
        <v>58</v>
      </c>
      <c r="D29" s="24">
        <v>76.569999999999993</v>
      </c>
      <c r="E29" s="25">
        <v>0</v>
      </c>
      <c r="F29" s="24">
        <v>53.6</v>
      </c>
      <c r="G29" s="26">
        <v>60</v>
      </c>
      <c r="H29" s="26">
        <v>20</v>
      </c>
      <c r="I29" s="26">
        <v>20</v>
      </c>
      <c r="J29" s="26">
        <v>15</v>
      </c>
      <c r="K29" s="27">
        <v>88</v>
      </c>
      <c r="L29" s="26">
        <v>68</v>
      </c>
      <c r="M29" s="27">
        <v>100</v>
      </c>
      <c r="N29" s="27">
        <f t="shared" si="3"/>
        <v>8.64</v>
      </c>
      <c r="O29" s="26">
        <v>6</v>
      </c>
      <c r="P29" s="26">
        <v>3.5</v>
      </c>
      <c r="Q29" s="26">
        <v>4</v>
      </c>
      <c r="R29" s="26">
        <v>3.375</v>
      </c>
      <c r="S29" s="26">
        <f t="shared" si="4"/>
        <v>12.015000000000001</v>
      </c>
      <c r="T29" s="26">
        <v>0</v>
      </c>
      <c r="U29" s="28">
        <f t="shared" si="5"/>
        <v>80.614999999999995</v>
      </c>
      <c r="V29" s="26">
        <v>24</v>
      </c>
      <c r="W29" s="31">
        <v>68</v>
      </c>
      <c r="X29" s="29"/>
      <c r="Y29" s="26"/>
      <c r="Z29" s="26"/>
      <c r="AA29" s="2"/>
    </row>
    <row r="30" spans="1:27" ht="12" customHeight="1">
      <c r="A30" s="22" t="s">
        <v>90</v>
      </c>
      <c r="B30" s="22">
        <v>25</v>
      </c>
      <c r="C30" s="23" t="s">
        <v>62</v>
      </c>
      <c r="D30" s="24">
        <v>80.12</v>
      </c>
      <c r="E30" s="25">
        <v>0</v>
      </c>
      <c r="F30" s="24">
        <v>56.08</v>
      </c>
      <c r="G30" s="26">
        <v>60</v>
      </c>
      <c r="H30" s="26">
        <v>20</v>
      </c>
      <c r="I30" s="26">
        <v>20</v>
      </c>
      <c r="J30" s="26">
        <v>15</v>
      </c>
      <c r="K30" s="27">
        <v>86</v>
      </c>
      <c r="L30" s="26">
        <v>81</v>
      </c>
      <c r="M30" s="27">
        <v>100</v>
      </c>
      <c r="N30" s="27">
        <f t="shared" si="3"/>
        <v>8.7799999999999994</v>
      </c>
      <c r="O30" s="22">
        <v>0</v>
      </c>
      <c r="P30" s="26">
        <v>3</v>
      </c>
      <c r="Q30" s="26">
        <v>0</v>
      </c>
      <c r="R30" s="26">
        <v>0.75</v>
      </c>
      <c r="S30" s="26">
        <f t="shared" si="4"/>
        <v>9.5299999999999994</v>
      </c>
      <c r="T30" s="26">
        <v>0</v>
      </c>
      <c r="U30" s="28">
        <f t="shared" si="5"/>
        <v>80.61</v>
      </c>
      <c r="V30" s="26">
        <v>25</v>
      </c>
      <c r="W30" s="26">
        <v>63</v>
      </c>
      <c r="X30" s="29"/>
      <c r="Y30" s="26"/>
      <c r="Z30" s="26"/>
      <c r="AA30" s="2"/>
    </row>
    <row r="31" spans="1:27" ht="12" customHeight="1">
      <c r="A31" s="22" t="s">
        <v>90</v>
      </c>
      <c r="B31" s="22">
        <v>26</v>
      </c>
      <c r="C31" s="23" t="s">
        <v>48</v>
      </c>
      <c r="D31" s="24">
        <v>73.900000000000006</v>
      </c>
      <c r="E31" s="25">
        <v>0</v>
      </c>
      <c r="F31" s="24">
        <f>(D31+E31)*0.7</f>
        <v>51.730000000000004</v>
      </c>
      <c r="G31" s="26">
        <v>60</v>
      </c>
      <c r="H31" s="26">
        <v>20</v>
      </c>
      <c r="I31" s="26">
        <v>20</v>
      </c>
      <c r="J31" s="26">
        <v>15</v>
      </c>
      <c r="K31" s="27">
        <v>81.5</v>
      </c>
      <c r="L31" s="26">
        <v>78</v>
      </c>
      <c r="M31" s="27">
        <v>100</v>
      </c>
      <c r="N31" s="27">
        <f t="shared" si="3"/>
        <v>8.4500000000000011</v>
      </c>
      <c r="O31" s="26">
        <v>2</v>
      </c>
      <c r="P31" s="26">
        <v>16</v>
      </c>
      <c r="Q31" s="26">
        <v>3</v>
      </c>
      <c r="R31" s="26">
        <v>5.0250000000000004</v>
      </c>
      <c r="S31" s="26">
        <f t="shared" si="4"/>
        <v>13.475000000000001</v>
      </c>
      <c r="T31" s="26">
        <v>0</v>
      </c>
      <c r="U31" s="28">
        <f t="shared" si="5"/>
        <v>80.205000000000013</v>
      </c>
      <c r="V31" s="26">
        <v>26</v>
      </c>
      <c r="W31" s="26">
        <v>67</v>
      </c>
      <c r="X31" s="29"/>
      <c r="Y31" s="26"/>
      <c r="Z31" s="26"/>
      <c r="AA31" s="1"/>
    </row>
    <row r="32" spans="1:27" ht="12" customHeight="1">
      <c r="A32" s="22" t="s">
        <v>88</v>
      </c>
      <c r="B32" s="22">
        <v>27</v>
      </c>
      <c r="C32" s="23" t="s">
        <v>57</v>
      </c>
      <c r="D32" s="24">
        <v>82.13</v>
      </c>
      <c r="E32" s="25">
        <v>0</v>
      </c>
      <c r="F32" s="24">
        <v>57.49</v>
      </c>
      <c r="G32" s="26">
        <v>60</v>
      </c>
      <c r="H32" s="26">
        <v>20</v>
      </c>
      <c r="I32" s="26">
        <v>20</v>
      </c>
      <c r="J32" s="26">
        <v>15</v>
      </c>
      <c r="K32" s="27">
        <v>74.5</v>
      </c>
      <c r="L32" s="26">
        <v>59</v>
      </c>
      <c r="M32" s="27">
        <v>100</v>
      </c>
      <c r="N32" s="27">
        <f t="shared" si="3"/>
        <v>7.65</v>
      </c>
      <c r="O32" s="26">
        <v>0</v>
      </c>
      <c r="P32" s="22">
        <v>0</v>
      </c>
      <c r="Q32" s="22">
        <v>0</v>
      </c>
      <c r="R32" s="22">
        <v>0</v>
      </c>
      <c r="S32" s="26">
        <f t="shared" si="4"/>
        <v>7.65</v>
      </c>
      <c r="T32" s="26">
        <v>0</v>
      </c>
      <c r="U32" s="28">
        <f t="shared" si="5"/>
        <v>80.140000000000015</v>
      </c>
      <c r="V32" s="26">
        <v>27</v>
      </c>
      <c r="W32" s="22">
        <v>49</v>
      </c>
      <c r="X32" s="29"/>
      <c r="Y32" s="32"/>
      <c r="Z32" s="22"/>
      <c r="AA32" s="1"/>
    </row>
    <row r="33" spans="1:27" ht="12" customHeight="1">
      <c r="A33" s="22" t="s">
        <v>91</v>
      </c>
      <c r="B33" s="22">
        <v>28</v>
      </c>
      <c r="C33" s="23" t="s">
        <v>65</v>
      </c>
      <c r="D33" s="24">
        <v>77.88</v>
      </c>
      <c r="E33" s="25">
        <v>0</v>
      </c>
      <c r="F33" s="24">
        <v>54.52</v>
      </c>
      <c r="G33" s="26">
        <v>60</v>
      </c>
      <c r="H33" s="26">
        <v>20</v>
      </c>
      <c r="I33" s="26">
        <v>20</v>
      </c>
      <c r="J33" s="26">
        <v>15</v>
      </c>
      <c r="K33" s="33">
        <v>86.5</v>
      </c>
      <c r="L33" s="26">
        <v>79</v>
      </c>
      <c r="M33" s="33">
        <v>100</v>
      </c>
      <c r="N33" s="27">
        <f t="shared" si="3"/>
        <v>8.7700000000000014</v>
      </c>
      <c r="O33" s="22">
        <v>0</v>
      </c>
      <c r="P33" s="26">
        <v>1</v>
      </c>
      <c r="Q33" s="26">
        <v>0</v>
      </c>
      <c r="R33" s="26">
        <v>0.25</v>
      </c>
      <c r="S33" s="26">
        <f t="shared" si="4"/>
        <v>9.0200000000000014</v>
      </c>
      <c r="T33" s="26">
        <v>0</v>
      </c>
      <c r="U33" s="28">
        <f t="shared" si="5"/>
        <v>78.540000000000006</v>
      </c>
      <c r="V33" s="26">
        <v>28</v>
      </c>
      <c r="W33" s="26">
        <v>65</v>
      </c>
      <c r="X33" s="29"/>
      <c r="Y33" s="26"/>
      <c r="Z33" s="26"/>
      <c r="AA33" s="1"/>
    </row>
    <row r="34" spans="1:27" ht="12" customHeight="1">
      <c r="A34" s="22" t="s">
        <v>92</v>
      </c>
      <c r="B34" s="22">
        <v>29</v>
      </c>
      <c r="C34" s="23" t="s">
        <v>64</v>
      </c>
      <c r="D34" s="24">
        <v>76.7</v>
      </c>
      <c r="E34" s="25">
        <v>0</v>
      </c>
      <c r="F34" s="24">
        <v>53.69</v>
      </c>
      <c r="G34" s="26">
        <v>60</v>
      </c>
      <c r="H34" s="26">
        <v>20</v>
      </c>
      <c r="I34" s="26">
        <v>20</v>
      </c>
      <c r="J34" s="26">
        <v>15</v>
      </c>
      <c r="K34" s="27">
        <v>81.5</v>
      </c>
      <c r="L34" s="26">
        <v>69</v>
      </c>
      <c r="M34" s="27">
        <v>100</v>
      </c>
      <c r="N34" s="27">
        <f t="shared" si="3"/>
        <v>8.2700000000000014</v>
      </c>
      <c r="O34" s="22">
        <v>0</v>
      </c>
      <c r="P34" s="22">
        <v>2</v>
      </c>
      <c r="Q34" s="22">
        <v>3</v>
      </c>
      <c r="R34" s="22">
        <v>1.25</v>
      </c>
      <c r="S34" s="26">
        <f t="shared" si="4"/>
        <v>9.5200000000000014</v>
      </c>
      <c r="T34" s="26">
        <v>0</v>
      </c>
      <c r="U34" s="28">
        <f t="shared" si="5"/>
        <v>78.209999999999994</v>
      </c>
      <c r="V34" s="26">
        <v>29</v>
      </c>
      <c r="W34" s="22">
        <v>60</v>
      </c>
      <c r="X34" s="29"/>
      <c r="Y34" s="22"/>
      <c r="Z34" s="22"/>
      <c r="AA34" s="2"/>
    </row>
    <row r="35" spans="1:27" ht="12" customHeight="1">
      <c r="A35" s="22" t="s">
        <v>93</v>
      </c>
      <c r="B35" s="22">
        <v>30</v>
      </c>
      <c r="C35" s="23" t="s">
        <v>59</v>
      </c>
      <c r="D35" s="24">
        <v>77.16</v>
      </c>
      <c r="E35" s="25">
        <v>0</v>
      </c>
      <c r="F35" s="24">
        <v>54.01</v>
      </c>
      <c r="G35" s="26">
        <v>60</v>
      </c>
      <c r="H35" s="26">
        <v>20</v>
      </c>
      <c r="I35" s="26">
        <v>20</v>
      </c>
      <c r="J35" s="26">
        <v>15</v>
      </c>
      <c r="K35" s="27">
        <v>91</v>
      </c>
      <c r="L35" s="26">
        <v>73</v>
      </c>
      <c r="M35" s="27">
        <v>100</v>
      </c>
      <c r="N35" s="27">
        <f t="shared" si="3"/>
        <v>8.92</v>
      </c>
      <c r="O35" s="22">
        <v>0</v>
      </c>
      <c r="P35" s="22">
        <v>1</v>
      </c>
      <c r="Q35" s="22">
        <v>0</v>
      </c>
      <c r="R35" s="22">
        <v>0.25</v>
      </c>
      <c r="S35" s="26">
        <f t="shared" si="4"/>
        <v>9.17</v>
      </c>
      <c r="T35" s="26">
        <v>0</v>
      </c>
      <c r="U35" s="28">
        <f t="shared" si="5"/>
        <v>78.179999999999993</v>
      </c>
      <c r="V35" s="26">
        <v>30</v>
      </c>
      <c r="W35" s="22">
        <v>55</v>
      </c>
      <c r="X35" s="29"/>
      <c r="Y35" s="22"/>
      <c r="Z35" s="22"/>
      <c r="AA35" s="2"/>
    </row>
    <row r="36" spans="1:27" ht="12" customHeight="1">
      <c r="A36" s="22" t="s">
        <v>94</v>
      </c>
      <c r="B36" s="22">
        <v>31</v>
      </c>
      <c r="C36" s="23" t="s">
        <v>66</v>
      </c>
      <c r="D36" s="24">
        <v>74.900000000000006</v>
      </c>
      <c r="E36" s="25">
        <v>0</v>
      </c>
      <c r="F36" s="24">
        <v>52.43</v>
      </c>
      <c r="G36" s="26">
        <v>60</v>
      </c>
      <c r="H36" s="26">
        <v>20</v>
      </c>
      <c r="I36" s="26">
        <v>19</v>
      </c>
      <c r="J36" s="26">
        <v>14.85</v>
      </c>
      <c r="K36" s="27">
        <v>74.5</v>
      </c>
      <c r="L36" s="26">
        <v>68</v>
      </c>
      <c r="M36" s="27">
        <v>100</v>
      </c>
      <c r="N36" s="27">
        <f t="shared" si="3"/>
        <v>7.83</v>
      </c>
      <c r="O36" s="22">
        <v>0</v>
      </c>
      <c r="P36" s="26">
        <v>8.6999999999999993</v>
      </c>
      <c r="Q36" s="26">
        <v>3</v>
      </c>
      <c r="R36" s="26">
        <v>2.5499999999999998</v>
      </c>
      <c r="S36" s="26">
        <f t="shared" si="4"/>
        <v>10.379999999999999</v>
      </c>
      <c r="T36" s="26">
        <v>0</v>
      </c>
      <c r="U36" s="28">
        <f t="shared" si="5"/>
        <v>77.66</v>
      </c>
      <c r="V36" s="26">
        <v>31</v>
      </c>
      <c r="W36" s="26">
        <v>60</v>
      </c>
      <c r="X36" s="29"/>
      <c r="Y36" s="26"/>
      <c r="Z36" s="26"/>
      <c r="AA36" s="1"/>
    </row>
    <row r="37" spans="1:27" ht="12" customHeight="1">
      <c r="A37" s="22" t="s">
        <v>95</v>
      </c>
      <c r="B37" s="22">
        <v>32</v>
      </c>
      <c r="C37" s="23" t="s">
        <v>63</v>
      </c>
      <c r="D37" s="24">
        <v>70.5</v>
      </c>
      <c r="E37" s="25">
        <v>0</v>
      </c>
      <c r="F37" s="24">
        <v>49.35</v>
      </c>
      <c r="G37" s="26">
        <v>60</v>
      </c>
      <c r="H37" s="26">
        <v>20</v>
      </c>
      <c r="I37" s="26">
        <v>20</v>
      </c>
      <c r="J37" s="26">
        <v>15</v>
      </c>
      <c r="K37" s="27">
        <v>70</v>
      </c>
      <c r="L37" s="26">
        <v>76</v>
      </c>
      <c r="M37" s="27">
        <v>100</v>
      </c>
      <c r="N37" s="27">
        <f t="shared" si="3"/>
        <v>7.7200000000000006</v>
      </c>
      <c r="O37" s="22">
        <v>3</v>
      </c>
      <c r="P37" s="22">
        <v>12</v>
      </c>
      <c r="Q37" s="22">
        <v>3</v>
      </c>
      <c r="R37" s="22">
        <f>(P37+Q37+O37)*0.25</f>
        <v>4.5</v>
      </c>
      <c r="S37" s="26">
        <f t="shared" si="4"/>
        <v>12.22</v>
      </c>
      <c r="T37" s="26">
        <v>0</v>
      </c>
      <c r="U37" s="28">
        <f t="shared" si="5"/>
        <v>76.569999999999993</v>
      </c>
      <c r="V37" s="26">
        <v>32</v>
      </c>
      <c r="W37" s="22">
        <v>54</v>
      </c>
      <c r="X37" s="29"/>
      <c r="Y37" s="22"/>
      <c r="Z37" s="22"/>
      <c r="AA37" s="1"/>
    </row>
    <row r="38" spans="1:27">
      <c r="X38" s="17"/>
    </row>
  </sheetData>
  <mergeCells count="25">
    <mergeCell ref="A1:Z1"/>
    <mergeCell ref="A2:R2"/>
    <mergeCell ref="A3:A5"/>
    <mergeCell ref="S4:S5"/>
    <mergeCell ref="B3:B5"/>
    <mergeCell ref="D4:D5"/>
    <mergeCell ref="K3:S3"/>
    <mergeCell ref="F4:F5"/>
    <mergeCell ref="G3:J3"/>
    <mergeCell ref="E4:E5"/>
    <mergeCell ref="D3:F3"/>
    <mergeCell ref="G4:G5"/>
    <mergeCell ref="K4:N4"/>
    <mergeCell ref="O4:R4"/>
    <mergeCell ref="H4:H5"/>
    <mergeCell ref="I4:I5"/>
    <mergeCell ref="J4:J5"/>
    <mergeCell ref="T3:T4"/>
    <mergeCell ref="U4:U5"/>
    <mergeCell ref="V4:V5"/>
    <mergeCell ref="W3:W5"/>
    <mergeCell ref="Y3:Y5"/>
    <mergeCell ref="X3:X5"/>
    <mergeCell ref="Z3:Z5"/>
    <mergeCell ref="U3:V3"/>
  </mergeCells>
  <phoneticPr fontId="9" type="noConversion"/>
  <pageMargins left="0" right="0" top="0" bottom="0" header="0" footer="0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2019-10-24T02:50:54Z</cp:lastPrinted>
  <dcterms:created xsi:type="dcterms:W3CDTF">2016-04-27T21:28:00Z</dcterms:created>
  <dcterms:modified xsi:type="dcterms:W3CDTF">2019-10-24T02:52:49Z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2052-11.1.0.8813</vt:lpwstr>
  </property>
</Properties>
</file>