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Sheet1" sheetId="1" r:id="rId1"/>
    <sheet name="加权" sheetId="2" r:id="rId2"/>
    <sheet name="奖状" sheetId="3" r:id="rId3"/>
    <sheet name="通告" sheetId="4" r:id="rId4"/>
    <sheet name="最低成绩" sheetId="5" r:id="rId5"/>
    <sheet name="体侧" sheetId="6" r:id="rId6"/>
    <sheet name="创先争优先进个人" sheetId="7" r:id="rId7"/>
  </sheets>
  <calcPr calcId="144525"/>
</workbook>
</file>

<file path=xl/sharedStrings.xml><?xml version="1.0" encoding="utf-8"?>
<sst xmlns="http://schemas.openxmlformats.org/spreadsheetml/2006/main" count="703" uniqueCount="217">
  <si>
    <t>河南理工大学2016-2017学年学生综合评定积分表</t>
  </si>
  <si>
    <t>学院: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</si>
  <si>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</si>
  <si>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</si>
  <si>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</si>
  <si>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</si>
  <si>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</si>
  <si>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</si>
  <si>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减罚总分</t>
  </si>
  <si>
    <t xml:space="preserve">  综合积分(M)</t>
  </si>
  <si>
    <t>必修课最低一门成绩</t>
  </si>
  <si>
    <t>1、体测是否达标     2、是否挂科</t>
  </si>
  <si>
    <t>拟推荐获几等奖学金</t>
  </si>
  <si>
    <t>个人
签字</t>
  </si>
  <si>
    <t>单项得分</t>
  </si>
  <si>
    <t>课程成绩分(X1)</t>
  </si>
  <si>
    <t>学习奖励分(X2)</t>
  </si>
  <si>
    <r>
      <rPr>
        <b/>
        <sz val="9"/>
        <rFont val="宋体"/>
        <charset val="134"/>
      </rPr>
      <t>学业成绩分</t>
    </r>
    <r>
      <rPr>
        <sz val="9"/>
        <rFont val="宋体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</si>
  <si>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</si>
  <si>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</si>
  <si>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</si>
  <si>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charset val="134"/>
      </rPr>
      <t>思想品德分</t>
    </r>
    <r>
      <rPr>
        <sz val="9"/>
        <rFont val="宋体"/>
        <charset val="134"/>
      </rPr>
      <t>D=(D1+D2+D3)*15%</t>
    </r>
  </si>
  <si>
    <t>体育分（T）</t>
  </si>
  <si>
    <t>荣誉称号及活动获奖分（R）</t>
  </si>
  <si>
    <r>
      <rPr>
        <b/>
        <sz val="9"/>
        <rFont val="宋体"/>
        <charset val="134"/>
      </rPr>
      <t>综合素质分</t>
    </r>
    <r>
      <rPr>
        <sz val="9"/>
        <rFont val="宋体"/>
        <charset val="134"/>
      </rPr>
      <t>Z=T+R</t>
    </r>
  </si>
  <si>
    <t>M=X+D+Z-F</t>
  </si>
  <si>
    <t>名次</t>
  </si>
  <si>
    <t>姓名</t>
  </si>
  <si>
    <t>国家学生体质健康标准(T1)</t>
  </si>
  <si>
    <r>
      <rPr>
        <b/>
        <sz val="9"/>
        <rFont val="宋体"/>
        <charset val="134"/>
      </rPr>
      <t>体育分</t>
    </r>
    <r>
      <rPr>
        <sz val="9"/>
        <rFont val="宋体"/>
        <charset val="134"/>
      </rPr>
      <t>T=T1*10%</t>
    </r>
  </si>
  <si>
    <t>各级各类荣誉称号加分(R1)</t>
  </si>
  <si>
    <t>第二课堂比赛活动获奖加分（R2）</t>
  </si>
  <si>
    <t>其他加分(R3)</t>
  </si>
  <si>
    <r>
      <rPr>
        <b/>
        <sz val="9"/>
        <rFont val="宋体"/>
        <charset val="134"/>
      </rPr>
      <t>荣誉称号及活动获奖分</t>
    </r>
    <r>
      <rPr>
        <sz val="9"/>
        <rFont val="宋体"/>
        <charset val="134"/>
      </rPr>
      <t>R=(R1+R2+R3)*25%</t>
    </r>
  </si>
  <si>
    <t>F</t>
  </si>
  <si>
    <t>英语16-3</t>
  </si>
  <si>
    <t xml:space="preserve">张田  </t>
  </si>
  <si>
    <t>是，否</t>
  </si>
  <si>
    <t>励志</t>
  </si>
  <si>
    <t xml:space="preserve">侯佳欣   </t>
  </si>
  <si>
    <t xml:space="preserve">柳庆文   </t>
  </si>
  <si>
    <t>一等</t>
  </si>
  <si>
    <t xml:space="preserve">姚咏晴   </t>
  </si>
  <si>
    <t>二等</t>
  </si>
  <si>
    <t xml:space="preserve">代榕  </t>
  </si>
  <si>
    <t xml:space="preserve">林雯娟   </t>
  </si>
  <si>
    <t>三等</t>
  </si>
  <si>
    <t xml:space="preserve">华夏  </t>
  </si>
  <si>
    <t xml:space="preserve">杨彩娟   </t>
  </si>
  <si>
    <t xml:space="preserve">侯晴晴   </t>
  </si>
  <si>
    <t xml:space="preserve">温榕英   </t>
  </si>
  <si>
    <t>否，否</t>
  </si>
  <si>
    <t xml:space="preserve">贾梦  </t>
  </si>
  <si>
    <t xml:space="preserve">赵鹏辉   </t>
  </si>
  <si>
    <t xml:space="preserve">刘哲文   </t>
  </si>
  <si>
    <t xml:space="preserve">马越  </t>
  </si>
  <si>
    <t xml:space="preserve">彭娟  </t>
  </si>
  <si>
    <t xml:space="preserve">李凯萌   </t>
  </si>
  <si>
    <t xml:space="preserve">黄慧佳   </t>
  </si>
  <si>
    <t xml:space="preserve">陶冉  </t>
  </si>
  <si>
    <t xml:space="preserve">屈功晨   </t>
  </si>
  <si>
    <t xml:space="preserve">李甜  </t>
  </si>
  <si>
    <t xml:space="preserve">黄敏  </t>
  </si>
  <si>
    <t xml:space="preserve">浮雲霄   </t>
  </si>
  <si>
    <t xml:space="preserve">杨娟娟   </t>
  </si>
  <si>
    <t xml:space="preserve">常金芳   </t>
  </si>
  <si>
    <t xml:space="preserve">张梦茜   </t>
  </si>
  <si>
    <t xml:space="preserve">张云飞   </t>
  </si>
  <si>
    <t xml:space="preserve">杨亭  </t>
  </si>
  <si>
    <t xml:space="preserve">刘清莹   </t>
  </si>
  <si>
    <t xml:space="preserve">杨荟敏   </t>
  </si>
  <si>
    <t xml:space="preserve">张旭阳   </t>
  </si>
  <si>
    <t>学号</t>
  </si>
  <si>
    <t xml:space="preserve">姓名  </t>
  </si>
  <si>
    <t xml:space="preserve">加权学分成绩      </t>
  </si>
  <si>
    <t>班级</t>
  </si>
  <si>
    <t>奖状</t>
  </si>
  <si>
    <t>级别</t>
  </si>
  <si>
    <t>获奖时间</t>
  </si>
  <si>
    <t>荣誉称号</t>
  </si>
  <si>
    <t>总计</t>
  </si>
  <si>
    <t>第二课堂</t>
  </si>
  <si>
    <t>智育</t>
  </si>
  <si>
    <t>其他加分</t>
  </si>
  <si>
    <t>通告</t>
  </si>
  <si>
    <t>其他加分总分</t>
  </si>
  <si>
    <t>英语16-3班</t>
  </si>
  <si>
    <t>311614010301</t>
  </si>
  <si>
    <t>黄敏</t>
  </si>
  <si>
    <t>专业英语四级合格</t>
  </si>
  <si>
    <t>国家级</t>
  </si>
  <si>
    <t>2018年四月</t>
  </si>
  <si>
    <t>311614010302</t>
  </si>
  <si>
    <t>马越</t>
  </si>
  <si>
    <t>班委</t>
  </si>
  <si>
    <t>暑期文化科技卫生三下乡先进个人</t>
  </si>
  <si>
    <t>校级</t>
  </si>
  <si>
    <t>2018年十月</t>
  </si>
  <si>
    <t>311614010304</t>
  </si>
  <si>
    <t>黄慧佳</t>
  </si>
  <si>
    <t>全国大学生计算机等级考试三级合格</t>
  </si>
  <si>
    <t>2018年九月</t>
  </si>
  <si>
    <t>311614010306</t>
  </si>
  <si>
    <t>姚咏晴</t>
  </si>
  <si>
    <t>2019学年，外国语学院英语辩论赛一等奖</t>
  </si>
  <si>
    <t>院级</t>
  </si>
  <si>
    <t>创先争优十佳社团干部</t>
  </si>
  <si>
    <t>2019年五月</t>
  </si>
  <si>
    <t>外国语学院创先争优优秀团员</t>
  </si>
  <si>
    <t>311614010326</t>
  </si>
  <si>
    <t>林雯娟</t>
  </si>
  <si>
    <t>外国语学院优秀宿舍导师</t>
  </si>
  <si>
    <t>311614010307</t>
  </si>
  <si>
    <t>杨彩娟</t>
  </si>
  <si>
    <t>国家三级笔译资格证书</t>
  </si>
  <si>
    <t>2019年八月</t>
  </si>
  <si>
    <t>311614010308</t>
  </si>
  <si>
    <t>温榕英</t>
  </si>
  <si>
    <t>宿舍长</t>
  </si>
  <si>
    <t>311614010309</t>
  </si>
  <si>
    <t>李甜</t>
  </si>
  <si>
    <t>311614010310</t>
  </si>
  <si>
    <t>华夏</t>
  </si>
  <si>
    <t>体育学院周末文化广场优秀奖</t>
  </si>
  <si>
    <t>2018年十一月</t>
  </si>
  <si>
    <t>能源学院“先进工作者”称号</t>
  </si>
  <si>
    <t>2019年七月</t>
  </si>
  <si>
    <t>311614010312</t>
  </si>
  <si>
    <t>代榕</t>
  </si>
  <si>
    <t>311614010314</t>
  </si>
  <si>
    <t>张梦茜</t>
  </si>
  <si>
    <t>311614010315</t>
  </si>
  <si>
    <t>柳庆文</t>
  </si>
  <si>
    <t>外国语学院英语辩论赛一等奖</t>
  </si>
  <si>
    <t>雅思</t>
  </si>
  <si>
    <t>专业英语四级良好</t>
  </si>
  <si>
    <t>河南理工大学精神文明创建活动文明学生</t>
  </si>
  <si>
    <t>311614010317</t>
  </si>
  <si>
    <t>李凯萌</t>
  </si>
  <si>
    <t>全国计算机等级考试二级，合格</t>
  </si>
  <si>
    <t>311614010318</t>
  </si>
  <si>
    <t>陶冉</t>
  </si>
  <si>
    <t>311614010319</t>
  </si>
  <si>
    <t>彭娟</t>
  </si>
  <si>
    <t>311614010320</t>
  </si>
  <si>
    <t>侯佳欣</t>
  </si>
  <si>
    <t>河南省互联网＋一等</t>
  </si>
  <si>
    <t>全国计算机等级考试三级良好</t>
  </si>
  <si>
    <t>河南理工大学蒲公英创业大赛活动一等奖</t>
  </si>
  <si>
    <t>全国大学生翻译比赛英译汉组别优秀奖</t>
  </si>
  <si>
    <t>2019年六月</t>
  </si>
  <si>
    <t>311614010322</t>
  </si>
  <si>
    <t>刘哲文</t>
  </si>
  <si>
    <t>学风建设优秀学生干部</t>
  </si>
  <si>
    <t>团支书</t>
  </si>
  <si>
    <t>外国语学院创优争先优秀团员</t>
  </si>
  <si>
    <t>311614010325</t>
  </si>
  <si>
    <t>侯晴晴</t>
  </si>
  <si>
    <t>311614010327</t>
  </si>
  <si>
    <t>张田</t>
  </si>
  <si>
    <t>年级长</t>
  </si>
  <si>
    <t>外国语学院创优争先科技创新先进工作者</t>
  </si>
  <si>
    <t>精神文明创建活动，文明学生</t>
  </si>
  <si>
    <t>河南理工大学第十三届挑战杯三等奖</t>
  </si>
  <si>
    <t>青年马克思主义者培养工程结业证书</t>
  </si>
  <si>
    <t>河南省三好学生</t>
  </si>
  <si>
    <t>省级</t>
  </si>
  <si>
    <t>311614010328</t>
  </si>
  <si>
    <t>屈功晨</t>
  </si>
  <si>
    <t>全国计算机等级二级合格</t>
  </si>
  <si>
    <t>311614010329</t>
  </si>
  <si>
    <t>赵鹏辉</t>
  </si>
  <si>
    <t>河南理工大学优秀网络宣传员</t>
  </si>
  <si>
    <t>河南理工大学理工杯优秀工作者</t>
  </si>
  <si>
    <t>外国语学院创优争先十佳学生干部</t>
  </si>
  <si>
    <t>河南理工大学暑期科技文化三下乡优秀实践报告者</t>
  </si>
  <si>
    <t>311614010330</t>
  </si>
  <si>
    <t>张云飞</t>
  </si>
  <si>
    <t>院学生会</t>
  </si>
  <si>
    <t>青协加分</t>
  </si>
  <si>
    <t>校级加分</t>
  </si>
  <si>
    <t>职称</t>
  </si>
  <si>
    <t>总分</t>
  </si>
  <si>
    <t>语言学导论</t>
  </si>
  <si>
    <t>高级英语1</t>
  </si>
  <si>
    <t>311614010303</t>
  </si>
  <si>
    <t>美国文学史及选读</t>
  </si>
  <si>
    <t>311614010305</t>
  </si>
  <si>
    <t>英汉翻译</t>
  </si>
  <si>
    <t>第二外国语俄语3</t>
  </si>
  <si>
    <t>高级英语2</t>
  </si>
  <si>
    <t>311614010311</t>
  </si>
  <si>
    <t>311614010313</t>
  </si>
  <si>
    <t>第二外国语日语2</t>
  </si>
  <si>
    <t>毛泽东思想和中国特色社会主义理论体系概论</t>
  </si>
  <si>
    <t>311614010316</t>
  </si>
  <si>
    <t>第二外国语俄语2</t>
  </si>
  <si>
    <t>汉英翻译</t>
  </si>
  <si>
    <t>笔译实践</t>
  </si>
  <si>
    <t>311614010321</t>
  </si>
  <si>
    <t>英语口译基础</t>
  </si>
  <si>
    <t>311614010323</t>
  </si>
  <si>
    <t>311614010324</t>
  </si>
  <si>
    <t>体测成绩</t>
  </si>
  <si>
    <t>杨荟敏</t>
  </si>
  <si>
    <t>贾梦</t>
  </si>
  <si>
    <t>杨娟娟</t>
  </si>
  <si>
    <t>张旭阳</t>
  </si>
  <si>
    <t>浮云霄</t>
  </si>
  <si>
    <t>杨亭</t>
  </si>
  <si>
    <t>刘清莹</t>
  </si>
  <si>
    <t>常金芳</t>
  </si>
  <si>
    <t>加权</t>
  </si>
  <si>
    <t>体测</t>
  </si>
  <si>
    <t>最低分</t>
  </si>
  <si>
    <t>综评80以上</t>
  </si>
  <si>
    <t>是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</si>
</sst>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&quot;年&quot;m&quot;月&quot;;@"/>
    <numFmt numFmtId="177" formatCode="0.00_ "/>
    <numFmt numFmtId="178" formatCode="0.00;[Red]0.00"/>
  </numFmts>
  <fonts count="41">
    <font>
      <sz val="11"/>
      <name val="宋体"/>
      <charset val="134"/>
    </font>
    <font>
      <sz val="9"/>
      <color indexed="8"/>
      <name val="宋体  "/>
      <charset val="134"/>
    </font>
    <font>
      <sz val="10"/>
      <name val="Calibri"/>
      <charset val="134"/>
    </font>
    <font>
      <sz val="9"/>
      <color rgb="FFFFD866"/>
      <name val="宋体  "/>
      <charset val="134"/>
    </font>
    <font>
      <sz val="10"/>
      <color rgb="FFFFD866"/>
      <name val="Calibri"/>
      <charset val="134"/>
    </font>
    <font>
      <sz val="11"/>
      <color rgb="FFFFD866"/>
      <name val="宋体"/>
      <charset val="134"/>
    </font>
    <font>
      <sz val="9"/>
      <color rgb="FFFF0000"/>
      <name val="宋体  "/>
      <charset val="134"/>
    </font>
    <font>
      <sz val="10"/>
      <name val="宋体"/>
      <charset val="134"/>
    </font>
    <font>
      <sz val="12"/>
      <name val="Calibri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name val="Times New Roman"/>
      <charset val="134"/>
    </font>
    <font>
      <sz val="9"/>
      <name val="宋体  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黑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  "/>
      <charset val="134"/>
    </font>
    <font>
      <b/>
      <sz val="9"/>
      <name val="黑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A8D08E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D866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7" fillId="22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21" borderId="15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2" fillId="29" borderId="17" applyNumberFormat="0" applyAlignment="0" applyProtection="0">
      <alignment vertical="center"/>
    </xf>
    <xf numFmtId="0" fontId="34" fillId="29" borderId="16" applyNumberFormat="0" applyAlignment="0" applyProtection="0">
      <alignment vertical="center"/>
    </xf>
    <xf numFmtId="0" fontId="39" fillId="33" borderId="20" applyNumberFormat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14" fillId="0" borderId="0">
      <protection locked="0"/>
    </xf>
  </cellStyleXfs>
  <cellXfs count="14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0" xfId="0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0" fontId="11" fillId="0" borderId="6" xfId="0" applyFon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9" fontId="12" fillId="0" borderId="1" xfId="49" applyNumberFormat="1" applyFont="1" applyFill="1" applyBorder="1" applyAlignment="1" applyProtection="1"/>
    <xf numFmtId="49" fontId="12" fillId="0" borderId="6" xfId="49" applyNumberFormat="1" applyFont="1" applyFill="1" applyBorder="1" applyAlignment="1" applyProtection="1"/>
    <xf numFmtId="0" fontId="11" fillId="6" borderId="7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49" fontId="0" fillId="0" borderId="6" xfId="49" applyNumberFormat="1" applyFont="1" applyFill="1" applyBorder="1" applyAlignment="1" applyProtection="1"/>
    <xf numFmtId="57" fontId="11" fillId="0" borderId="1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1" fillId="9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11" fillId="8" borderId="7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1" fillId="6" borderId="1" xfId="0" applyFont="1" applyFill="1" applyBorder="1">
      <alignment vertical="center"/>
    </xf>
    <xf numFmtId="0" fontId="11" fillId="4" borderId="1" xfId="0" applyFont="1" applyFill="1" applyBorder="1">
      <alignment vertical="center"/>
    </xf>
    <xf numFmtId="0" fontId="11" fillId="7" borderId="1" xfId="0" applyFont="1" applyFill="1" applyBorder="1">
      <alignment vertical="center"/>
    </xf>
    <xf numFmtId="0" fontId="11" fillId="8" borderId="1" xfId="0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0" fillId="8" borderId="0" xfId="0" applyFill="1">
      <alignment vertical="center"/>
    </xf>
    <xf numFmtId="0" fontId="0" fillId="10" borderId="0" xfId="0" applyFill="1">
      <alignment vertical="center"/>
    </xf>
    <xf numFmtId="0" fontId="0" fillId="11" borderId="0" xfId="0" applyFill="1">
      <alignment vertical="center"/>
    </xf>
    <xf numFmtId="0" fontId="14" fillId="12" borderId="0" xfId="0" applyFont="1" applyFill="1">
      <alignment vertical="center"/>
    </xf>
    <xf numFmtId="0" fontId="0" fillId="13" borderId="0" xfId="0" applyFill="1">
      <alignment vertical="center"/>
    </xf>
    <xf numFmtId="0" fontId="0" fillId="9" borderId="0" xfId="0" applyFill="1">
      <alignment vertical="center"/>
    </xf>
    <xf numFmtId="0" fontId="15" fillId="0" borderId="0" xfId="0" applyFont="1" applyFill="1" applyAlignment="1"/>
    <xf numFmtId="0" fontId="0" fillId="0" borderId="1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left" vertical="center"/>
    </xf>
    <xf numFmtId="0" fontId="17" fillId="4" borderId="12" xfId="0" applyFont="1" applyFill="1" applyBorder="1" applyAlignment="1">
      <alignment horizontal="left" vertical="center"/>
    </xf>
    <xf numFmtId="0" fontId="17" fillId="8" borderId="12" xfId="0" applyFont="1" applyFill="1" applyBorder="1" applyAlignment="1">
      <alignment horizontal="left" vertical="center"/>
    </xf>
    <xf numFmtId="0" fontId="17" fillId="0" borderId="11" xfId="0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78" fontId="7" fillId="8" borderId="1" xfId="0" applyNumberFormat="1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/>
    </xf>
    <xf numFmtId="0" fontId="16" fillId="11" borderId="1" xfId="0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0" fontId="17" fillId="10" borderId="12" xfId="0" applyFont="1" applyFill="1" applyBorder="1" applyAlignment="1">
      <alignment horizontal="left" vertical="center"/>
    </xf>
    <xf numFmtId="0" fontId="17" fillId="11" borderId="12" xfId="0" applyFont="1" applyFill="1" applyBorder="1" applyAlignment="1">
      <alignment horizontal="left" vertical="center"/>
    </xf>
    <xf numFmtId="0" fontId="17" fillId="12" borderId="11" xfId="0" applyFont="1" applyFill="1" applyBorder="1" applyAlignment="1">
      <alignment horizontal="left" vertical="center"/>
    </xf>
    <xf numFmtId="0" fontId="17" fillId="10" borderId="1" xfId="0" applyNumberFormat="1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11" borderId="11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7" fillId="12" borderId="1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16" fillId="13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9" fillId="13" borderId="6" xfId="0" applyFont="1" applyFill="1" applyBorder="1">
      <alignment vertical="center"/>
    </xf>
    <xf numFmtId="0" fontId="9" fillId="0" borderId="12" xfId="0" applyFont="1" applyFill="1" applyBorder="1">
      <alignment vertical="center"/>
    </xf>
    <xf numFmtId="0" fontId="9" fillId="9" borderId="12" xfId="0" applyFont="1" applyFill="1" applyBorder="1">
      <alignment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>
      <alignment vertical="center"/>
    </xf>
    <xf numFmtId="0" fontId="17" fillId="13" borderId="1" xfId="0" applyFont="1" applyFill="1" applyBorder="1" applyAlignment="1">
      <alignment horizontal="center" vertical="center"/>
    </xf>
    <xf numFmtId="0" fontId="17" fillId="9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vertical="center" wrapText="1"/>
    </xf>
    <xf numFmtId="0" fontId="9" fillId="13" borderId="1" xfId="0" applyFont="1" applyFill="1" applyBorder="1" applyAlignment="1">
      <alignment horizontal="center" vertical="center" wrapText="1"/>
    </xf>
    <xf numFmtId="49" fontId="9" fillId="0" borderId="9" xfId="0" applyNumberFormat="1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/>
    </xf>
    <xf numFmtId="177" fontId="7" fillId="9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/>
    <xf numFmtId="0" fontId="17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5"/>
  <sheetViews>
    <sheetView tabSelected="1" zoomScale="89" zoomScaleNormal="89" topLeftCell="A3" workbookViewId="0">
      <selection activeCell="M14" sqref="M14"/>
    </sheetView>
  </sheetViews>
  <sheetFormatPr defaultColWidth="9" defaultRowHeight="14.4"/>
  <cols>
    <col min="1" max="1" width="8.10185185185185" customWidth="1"/>
    <col min="2" max="2" width="3.61111111111111" customWidth="1"/>
    <col min="3" max="3" width="7.23148148148148" customWidth="1"/>
    <col min="4" max="4" width="5.5" customWidth="1"/>
    <col min="5" max="5" width="3.86111111111111" style="10" customWidth="1"/>
    <col min="6" max="6" width="5.48148148148148" style="64" customWidth="1"/>
    <col min="7" max="7" width="3.62037037037037" customWidth="1"/>
    <col min="8" max="8" width="4.62037037037037" customWidth="1"/>
    <col min="9" max="9" width="4.86111111111111" customWidth="1"/>
    <col min="10" max="10" width="5.99074074074074" style="65" customWidth="1"/>
    <col min="11" max="11" width="5.61111111111111" customWidth="1"/>
    <col min="12" max="12" width="5.87037037037037" style="66" customWidth="1"/>
    <col min="13" max="13" width="5.48148148148148" style="10" customWidth="1"/>
    <col min="14" max="14" width="5.99074074074074" style="10" customWidth="1"/>
    <col min="15" max="15" width="4.37037037037037" style="10" customWidth="1"/>
    <col min="16" max="16" width="7.23148148148148" style="67" customWidth="1"/>
    <col min="17" max="17" width="5.74074074074074" style="68" customWidth="1"/>
    <col min="18" max="18" width="4.24074074074074" customWidth="1"/>
    <col min="19" max="19" width="6.48148148148148" style="69" customWidth="1"/>
    <col min="20" max="20" width="3.36111111111111" customWidth="1"/>
    <col min="21" max="21" width="5.86111111111111" customWidth="1"/>
    <col min="22" max="22" width="6.98148148148148" style="70" customWidth="1"/>
    <col min="23" max="23" width="5.86111111111111" customWidth="1"/>
    <col min="24" max="24" width="5.24074074074074" customWidth="1"/>
  </cols>
  <sheetData>
    <row r="1" ht="15.6" spans="1:24">
      <c r="A1" s="71"/>
      <c r="B1" s="72"/>
      <c r="C1" s="73" t="s">
        <v>0</v>
      </c>
      <c r="D1" s="73"/>
      <c r="E1" s="74"/>
      <c r="F1" s="75"/>
      <c r="G1" s="73"/>
      <c r="H1" s="73"/>
      <c r="I1" s="73"/>
      <c r="J1" s="96"/>
      <c r="K1" s="73"/>
      <c r="L1" s="97"/>
      <c r="M1" s="74"/>
      <c r="N1" s="74"/>
      <c r="O1" s="74"/>
      <c r="P1" s="98"/>
      <c r="Q1" s="117"/>
      <c r="R1" s="73"/>
      <c r="S1" s="118"/>
      <c r="T1" s="73"/>
      <c r="U1" s="73"/>
      <c r="V1" s="119"/>
      <c r="W1" s="73"/>
      <c r="X1" s="73"/>
    </row>
    <row r="2" spans="1:24">
      <c r="A2" s="76" t="s">
        <v>1</v>
      </c>
      <c r="B2" s="76"/>
      <c r="C2" s="76"/>
      <c r="D2" s="76"/>
      <c r="E2" s="77"/>
      <c r="F2" s="78"/>
      <c r="G2" s="76"/>
      <c r="H2" s="76"/>
      <c r="I2" s="76"/>
      <c r="J2" s="99"/>
      <c r="K2" s="76"/>
      <c r="L2" s="100"/>
      <c r="M2" s="77"/>
      <c r="N2" s="77"/>
      <c r="O2" s="77"/>
      <c r="P2" s="101"/>
      <c r="Q2" s="120" t="s">
        <v>2</v>
      </c>
      <c r="R2" s="121"/>
      <c r="S2" s="122"/>
      <c r="T2" s="121"/>
      <c r="U2" s="121"/>
      <c r="V2" s="123"/>
      <c r="W2" s="121"/>
      <c r="X2" s="124"/>
    </row>
    <row r="3" ht="39.75" customHeight="1" spans="1:24">
      <c r="A3" s="79" t="s">
        <v>3</v>
      </c>
      <c r="B3" s="80" t="s">
        <v>4</v>
      </c>
      <c r="C3" s="32" t="s">
        <v>5</v>
      </c>
      <c r="D3" s="81" t="s">
        <v>6</v>
      </c>
      <c r="E3" s="82"/>
      <c r="F3" s="83"/>
      <c r="G3" s="84" t="s">
        <v>7</v>
      </c>
      <c r="H3" s="84"/>
      <c r="I3" s="84"/>
      <c r="J3" s="102"/>
      <c r="K3" s="81"/>
      <c r="L3" s="103"/>
      <c r="M3" s="82"/>
      <c r="N3" s="82"/>
      <c r="O3" s="82"/>
      <c r="P3" s="104"/>
      <c r="Q3" s="125"/>
      <c r="R3" s="32" t="s">
        <v>8</v>
      </c>
      <c r="S3" s="126" t="s">
        <v>9</v>
      </c>
      <c r="T3" s="127"/>
      <c r="U3" s="128" t="s">
        <v>10</v>
      </c>
      <c r="V3" s="129" t="s">
        <v>11</v>
      </c>
      <c r="W3" s="32" t="s">
        <v>12</v>
      </c>
      <c r="X3" s="32" t="s">
        <v>13</v>
      </c>
    </row>
    <row r="4" ht="13.5" customHeight="1" spans="1:28">
      <c r="A4" s="79"/>
      <c r="B4" s="85"/>
      <c r="C4" s="32" t="s">
        <v>14</v>
      </c>
      <c r="D4" s="32" t="s">
        <v>15</v>
      </c>
      <c r="E4" s="86" t="s">
        <v>16</v>
      </c>
      <c r="F4" s="87" t="s">
        <v>17</v>
      </c>
      <c r="G4" s="32" t="s">
        <v>18</v>
      </c>
      <c r="H4" s="32" t="s">
        <v>19</v>
      </c>
      <c r="I4" s="32" t="s">
        <v>20</v>
      </c>
      <c r="J4" s="105" t="s">
        <v>21</v>
      </c>
      <c r="K4" s="106" t="s">
        <v>22</v>
      </c>
      <c r="L4" s="107"/>
      <c r="M4" s="108" t="s">
        <v>23</v>
      </c>
      <c r="N4" s="109"/>
      <c r="O4" s="109"/>
      <c r="P4" s="110"/>
      <c r="Q4" s="130" t="s">
        <v>24</v>
      </c>
      <c r="R4" s="32"/>
      <c r="S4" s="131" t="s">
        <v>25</v>
      </c>
      <c r="T4" s="127" t="s">
        <v>26</v>
      </c>
      <c r="U4" s="128"/>
      <c r="V4" s="132"/>
      <c r="W4" s="32"/>
      <c r="X4" s="127"/>
      <c r="Y4" s="141"/>
      <c r="Z4" s="141"/>
      <c r="AA4" s="141"/>
      <c r="AB4" s="141"/>
    </row>
    <row r="5" ht="74" customHeight="1" spans="1:24">
      <c r="A5" s="79"/>
      <c r="B5" s="88"/>
      <c r="C5" s="32" t="s">
        <v>27</v>
      </c>
      <c r="D5" s="32"/>
      <c r="E5" s="86"/>
      <c r="F5" s="89"/>
      <c r="G5" s="32"/>
      <c r="H5" s="32"/>
      <c r="I5" s="32"/>
      <c r="J5" s="111"/>
      <c r="K5" s="32" t="s">
        <v>28</v>
      </c>
      <c r="L5" s="112" t="s">
        <v>29</v>
      </c>
      <c r="M5" s="86" t="s">
        <v>30</v>
      </c>
      <c r="N5" s="86" t="s">
        <v>31</v>
      </c>
      <c r="O5" s="86" t="s">
        <v>32</v>
      </c>
      <c r="P5" s="113" t="s">
        <v>33</v>
      </c>
      <c r="Q5" s="133"/>
      <c r="R5" s="81" t="s">
        <v>34</v>
      </c>
      <c r="S5" s="131"/>
      <c r="T5" s="127"/>
      <c r="U5" s="128"/>
      <c r="V5" s="134"/>
      <c r="W5" s="135"/>
      <c r="X5" s="127"/>
    </row>
    <row r="6" ht="13" customHeight="1" spans="1:24">
      <c r="A6" s="90" t="s">
        <v>35</v>
      </c>
      <c r="B6" s="91">
        <v>1</v>
      </c>
      <c r="C6" s="92" t="s">
        <v>36</v>
      </c>
      <c r="D6" s="93">
        <v>88.75</v>
      </c>
      <c r="E6" s="94">
        <v>9</v>
      </c>
      <c r="F6" s="95">
        <f t="shared" ref="F6:F35" si="0">(D6+E6)*0.7</f>
        <v>68.425</v>
      </c>
      <c r="G6" s="90">
        <v>60</v>
      </c>
      <c r="H6" s="90">
        <v>20</v>
      </c>
      <c r="I6" s="90">
        <v>20</v>
      </c>
      <c r="J6" s="114">
        <f t="shared" ref="J6:J35" si="1">(G6+H6+I6)*0.15</f>
        <v>15</v>
      </c>
      <c r="K6" s="91">
        <v>83</v>
      </c>
      <c r="L6" s="115">
        <f t="shared" ref="L6:L35" si="2">K6*0.1</f>
        <v>8.3</v>
      </c>
      <c r="M6" s="94">
        <v>16</v>
      </c>
      <c r="N6" s="94">
        <v>1.5</v>
      </c>
      <c r="O6" s="94">
        <v>9.5</v>
      </c>
      <c r="P6" s="116">
        <v>5.175</v>
      </c>
      <c r="Q6" s="136">
        <f t="shared" ref="Q6:Q35" si="3">L6+P6</f>
        <v>13.475</v>
      </c>
      <c r="R6" s="91"/>
      <c r="S6" s="137">
        <f t="shared" ref="S6:S35" si="4">F6+J6+Q6</f>
        <v>96.9</v>
      </c>
      <c r="T6" s="91">
        <v>1</v>
      </c>
      <c r="U6" s="91">
        <v>67</v>
      </c>
      <c r="V6" s="138" t="s">
        <v>37</v>
      </c>
      <c r="W6" s="90" t="s">
        <v>38</v>
      </c>
      <c r="X6" s="90"/>
    </row>
    <row r="7" ht="13" customHeight="1" spans="1:24">
      <c r="A7" s="90" t="s">
        <v>35</v>
      </c>
      <c r="B7" s="91">
        <v>2</v>
      </c>
      <c r="C7" s="92" t="s">
        <v>39</v>
      </c>
      <c r="D7" s="93">
        <v>87.44</v>
      </c>
      <c r="E7" s="94">
        <v>13.5</v>
      </c>
      <c r="F7" s="95">
        <f t="shared" si="0"/>
        <v>70.658</v>
      </c>
      <c r="G7" s="90">
        <v>60</v>
      </c>
      <c r="H7" s="90">
        <v>20</v>
      </c>
      <c r="I7" s="90">
        <v>19</v>
      </c>
      <c r="J7" s="114">
        <f t="shared" si="1"/>
        <v>14.85</v>
      </c>
      <c r="K7" s="90">
        <v>76</v>
      </c>
      <c r="L7" s="115">
        <f t="shared" si="2"/>
        <v>7.6</v>
      </c>
      <c r="M7" s="94">
        <v>2</v>
      </c>
      <c r="N7" s="94">
        <v>3</v>
      </c>
      <c r="O7" s="94">
        <v>3</v>
      </c>
      <c r="P7" s="116">
        <f>(M7+N7+O7)*0.25</f>
        <v>2</v>
      </c>
      <c r="Q7" s="136">
        <f t="shared" si="3"/>
        <v>9.6</v>
      </c>
      <c r="R7" s="90"/>
      <c r="S7" s="137">
        <f t="shared" si="4"/>
        <v>95.108</v>
      </c>
      <c r="T7" s="91">
        <v>2</v>
      </c>
      <c r="U7" s="91">
        <v>76</v>
      </c>
      <c r="V7" s="138" t="s">
        <v>37</v>
      </c>
      <c r="W7" s="90" t="s">
        <v>38</v>
      </c>
      <c r="X7" s="90"/>
    </row>
    <row r="8" ht="13" customHeight="1" spans="1:24">
      <c r="A8" s="90" t="s">
        <v>35</v>
      </c>
      <c r="B8" s="91">
        <v>3</v>
      </c>
      <c r="C8" s="92" t="s">
        <v>40</v>
      </c>
      <c r="D8" s="93">
        <v>90.31</v>
      </c>
      <c r="E8" s="94">
        <v>7</v>
      </c>
      <c r="F8" s="95">
        <f t="shared" si="0"/>
        <v>68.117</v>
      </c>
      <c r="G8" s="90">
        <v>60</v>
      </c>
      <c r="H8" s="90">
        <v>20</v>
      </c>
      <c r="I8" s="90">
        <v>20</v>
      </c>
      <c r="J8" s="114">
        <f t="shared" si="1"/>
        <v>15</v>
      </c>
      <c r="K8" s="90">
        <v>81</v>
      </c>
      <c r="L8" s="115">
        <f t="shared" si="2"/>
        <v>8.1</v>
      </c>
      <c r="M8" s="94">
        <v>4</v>
      </c>
      <c r="N8" s="94">
        <v>2.2</v>
      </c>
      <c r="O8" s="94">
        <v>5.5</v>
      </c>
      <c r="P8" s="116">
        <f>(M8+N8+O8)*0.25</f>
        <v>2.925</v>
      </c>
      <c r="Q8" s="136">
        <f t="shared" si="3"/>
        <v>11.025</v>
      </c>
      <c r="R8" s="90"/>
      <c r="S8" s="137">
        <f t="shared" si="4"/>
        <v>94.142</v>
      </c>
      <c r="T8" s="91">
        <v>3</v>
      </c>
      <c r="U8" s="91">
        <v>78</v>
      </c>
      <c r="V8" s="138" t="s">
        <v>37</v>
      </c>
      <c r="W8" s="90" t="s">
        <v>41</v>
      </c>
      <c r="X8" s="90"/>
    </row>
    <row r="9" ht="13" customHeight="1" spans="1:24">
      <c r="A9" s="90" t="s">
        <v>35</v>
      </c>
      <c r="B9" s="91">
        <v>4</v>
      </c>
      <c r="C9" s="92" t="s">
        <v>42</v>
      </c>
      <c r="D9" s="93">
        <v>85.32</v>
      </c>
      <c r="E9" s="94">
        <v>2</v>
      </c>
      <c r="F9" s="95">
        <f t="shared" si="0"/>
        <v>61.124</v>
      </c>
      <c r="G9" s="90">
        <v>60</v>
      </c>
      <c r="H9" s="90">
        <v>20</v>
      </c>
      <c r="I9" s="90">
        <v>19</v>
      </c>
      <c r="J9" s="114">
        <f t="shared" si="1"/>
        <v>14.85</v>
      </c>
      <c r="K9" s="90">
        <v>84</v>
      </c>
      <c r="L9" s="115">
        <f t="shared" si="2"/>
        <v>8.4</v>
      </c>
      <c r="M9" s="94">
        <v>8</v>
      </c>
      <c r="N9" s="94">
        <v>1.5</v>
      </c>
      <c r="O9" s="94">
        <v>51.5</v>
      </c>
      <c r="P9" s="116">
        <v>6.025</v>
      </c>
      <c r="Q9" s="136">
        <f t="shared" si="3"/>
        <v>14.425</v>
      </c>
      <c r="R9" s="90"/>
      <c r="S9" s="137">
        <f t="shared" si="4"/>
        <v>90.399</v>
      </c>
      <c r="T9" s="91">
        <v>4</v>
      </c>
      <c r="U9" s="91">
        <v>64</v>
      </c>
      <c r="V9" s="138" t="s">
        <v>37</v>
      </c>
      <c r="W9" s="90" t="s">
        <v>43</v>
      </c>
      <c r="X9" s="90"/>
    </row>
    <row r="10" ht="13" customHeight="1" spans="1:24">
      <c r="A10" s="90" t="s">
        <v>35</v>
      </c>
      <c r="B10" s="91">
        <v>5</v>
      </c>
      <c r="C10" s="92" t="s">
        <v>44</v>
      </c>
      <c r="D10" s="93">
        <v>87.8</v>
      </c>
      <c r="E10" s="94">
        <v>2</v>
      </c>
      <c r="F10" s="95">
        <f t="shared" si="0"/>
        <v>62.86</v>
      </c>
      <c r="G10" s="90">
        <v>60</v>
      </c>
      <c r="H10" s="90">
        <v>19</v>
      </c>
      <c r="I10" s="90">
        <v>19</v>
      </c>
      <c r="J10" s="114">
        <f t="shared" si="1"/>
        <v>14.7</v>
      </c>
      <c r="K10" s="90">
        <v>80</v>
      </c>
      <c r="L10" s="115">
        <f t="shared" si="2"/>
        <v>8</v>
      </c>
      <c r="M10" s="94"/>
      <c r="N10" s="94">
        <v>1.5</v>
      </c>
      <c r="O10" s="94">
        <v>17.5</v>
      </c>
      <c r="P10" s="116">
        <f>(M10+N10+O10)*0.25</f>
        <v>4.75</v>
      </c>
      <c r="Q10" s="136">
        <f t="shared" si="3"/>
        <v>12.75</v>
      </c>
      <c r="R10" s="90"/>
      <c r="S10" s="137">
        <f t="shared" si="4"/>
        <v>90.31</v>
      </c>
      <c r="T10" s="91">
        <v>5</v>
      </c>
      <c r="U10" s="91">
        <v>75</v>
      </c>
      <c r="V10" s="138" t="s">
        <v>37</v>
      </c>
      <c r="W10" s="90" t="s">
        <v>43</v>
      </c>
      <c r="X10" s="90"/>
    </row>
    <row r="11" ht="13" customHeight="1" spans="1:24">
      <c r="A11" s="90" t="s">
        <v>35</v>
      </c>
      <c r="B11" s="91">
        <v>6</v>
      </c>
      <c r="C11" s="92" t="s">
        <v>45</v>
      </c>
      <c r="D11" s="93">
        <v>86.52</v>
      </c>
      <c r="E11" s="94">
        <v>8</v>
      </c>
      <c r="F11" s="95">
        <f t="shared" si="0"/>
        <v>66.164</v>
      </c>
      <c r="G11" s="90">
        <v>60</v>
      </c>
      <c r="H11" s="90">
        <v>20</v>
      </c>
      <c r="I11" s="90">
        <v>20</v>
      </c>
      <c r="J11" s="114">
        <f t="shared" si="1"/>
        <v>15</v>
      </c>
      <c r="K11" s="91">
        <v>77</v>
      </c>
      <c r="L11" s="115">
        <f t="shared" si="2"/>
        <v>7.7</v>
      </c>
      <c r="M11" s="94">
        <v>2</v>
      </c>
      <c r="N11" s="94"/>
      <c r="O11" s="94">
        <v>3.5</v>
      </c>
      <c r="P11" s="116">
        <f>(M11+N11+O11)*0.25</f>
        <v>1.375</v>
      </c>
      <c r="Q11" s="136">
        <f t="shared" si="3"/>
        <v>9.075</v>
      </c>
      <c r="R11" s="91"/>
      <c r="S11" s="137">
        <f t="shared" si="4"/>
        <v>90.239</v>
      </c>
      <c r="T11" s="91">
        <v>6</v>
      </c>
      <c r="U11" s="91">
        <v>69</v>
      </c>
      <c r="V11" s="138" t="s">
        <v>37</v>
      </c>
      <c r="W11" s="90" t="s">
        <v>46</v>
      </c>
      <c r="X11" s="90"/>
    </row>
    <row r="12" ht="13" customHeight="1" spans="1:24">
      <c r="A12" s="90" t="s">
        <v>35</v>
      </c>
      <c r="B12" s="91">
        <v>7</v>
      </c>
      <c r="C12" s="92" t="s">
        <v>47</v>
      </c>
      <c r="D12" s="93">
        <v>85.9</v>
      </c>
      <c r="E12" s="94">
        <v>2</v>
      </c>
      <c r="F12" s="95">
        <f t="shared" si="0"/>
        <v>61.53</v>
      </c>
      <c r="G12" s="90">
        <v>60</v>
      </c>
      <c r="H12" s="90">
        <v>20</v>
      </c>
      <c r="I12" s="90">
        <v>19</v>
      </c>
      <c r="J12" s="114">
        <f t="shared" si="1"/>
        <v>14.85</v>
      </c>
      <c r="K12" s="90">
        <v>80</v>
      </c>
      <c r="L12" s="115">
        <f t="shared" si="2"/>
        <v>8</v>
      </c>
      <c r="M12" s="94">
        <v>2</v>
      </c>
      <c r="N12" s="94">
        <v>0.7</v>
      </c>
      <c r="O12" s="94">
        <v>13.5</v>
      </c>
      <c r="P12" s="116">
        <f>(M12+N12+O12)*0.25</f>
        <v>4.05</v>
      </c>
      <c r="Q12" s="136">
        <f t="shared" si="3"/>
        <v>12.05</v>
      </c>
      <c r="R12" s="90"/>
      <c r="S12" s="137">
        <f t="shared" si="4"/>
        <v>88.43</v>
      </c>
      <c r="T12" s="91">
        <v>7</v>
      </c>
      <c r="U12" s="91">
        <v>81</v>
      </c>
      <c r="V12" s="138" t="s">
        <v>37</v>
      </c>
      <c r="W12" s="90" t="s">
        <v>46</v>
      </c>
      <c r="X12" s="90"/>
    </row>
    <row r="13" ht="13" customHeight="1" spans="1:24">
      <c r="A13" s="90" t="s">
        <v>35</v>
      </c>
      <c r="B13" s="91">
        <v>8</v>
      </c>
      <c r="C13" s="92" t="s">
        <v>48</v>
      </c>
      <c r="D13" s="93">
        <v>84.88</v>
      </c>
      <c r="E13" s="94">
        <v>8</v>
      </c>
      <c r="F13" s="95">
        <f t="shared" si="0"/>
        <v>65.016</v>
      </c>
      <c r="G13" s="90">
        <v>60</v>
      </c>
      <c r="H13" s="90">
        <v>19</v>
      </c>
      <c r="I13" s="90">
        <v>19</v>
      </c>
      <c r="J13" s="114">
        <f t="shared" si="1"/>
        <v>14.7</v>
      </c>
      <c r="K13" s="90">
        <v>80</v>
      </c>
      <c r="L13" s="115">
        <f t="shared" si="2"/>
        <v>8</v>
      </c>
      <c r="M13" s="94"/>
      <c r="N13" s="94"/>
      <c r="O13" s="94"/>
      <c r="P13" s="116">
        <f>(M13+N13+O13)*0.25</f>
        <v>0</v>
      </c>
      <c r="Q13" s="136">
        <f t="shared" si="3"/>
        <v>8</v>
      </c>
      <c r="R13" s="90"/>
      <c r="S13" s="137">
        <f t="shared" si="4"/>
        <v>87.716</v>
      </c>
      <c r="T13" s="91">
        <v>8</v>
      </c>
      <c r="U13" s="91">
        <v>73</v>
      </c>
      <c r="V13" s="138" t="s">
        <v>37</v>
      </c>
      <c r="W13" s="90" t="s">
        <v>46</v>
      </c>
      <c r="X13" s="90"/>
    </row>
    <row r="14" ht="13" customHeight="1" spans="1:24">
      <c r="A14" s="90" t="s">
        <v>35</v>
      </c>
      <c r="B14" s="91">
        <v>9</v>
      </c>
      <c r="C14" s="92" t="s">
        <v>49</v>
      </c>
      <c r="D14" s="93">
        <v>86.79</v>
      </c>
      <c r="E14" s="94">
        <v>2</v>
      </c>
      <c r="F14" s="95">
        <f t="shared" si="0"/>
        <v>62.153</v>
      </c>
      <c r="G14" s="90">
        <v>60</v>
      </c>
      <c r="H14" s="90">
        <v>20</v>
      </c>
      <c r="I14" s="90">
        <v>20</v>
      </c>
      <c r="J14" s="114">
        <f t="shared" si="1"/>
        <v>15</v>
      </c>
      <c r="K14" s="90">
        <v>83</v>
      </c>
      <c r="L14" s="115">
        <f t="shared" si="2"/>
        <v>8.3</v>
      </c>
      <c r="M14" s="94">
        <v>4</v>
      </c>
      <c r="N14" s="94"/>
      <c r="O14" s="94">
        <v>3</v>
      </c>
      <c r="P14" s="116">
        <f>(M14+N14+O14)*0.25</f>
        <v>1.75</v>
      </c>
      <c r="Q14" s="136">
        <f t="shared" si="3"/>
        <v>10.05</v>
      </c>
      <c r="R14" s="90"/>
      <c r="S14" s="137">
        <f t="shared" si="4"/>
        <v>87.203</v>
      </c>
      <c r="T14" s="91">
        <v>9</v>
      </c>
      <c r="U14" s="91">
        <v>77</v>
      </c>
      <c r="V14" s="138" t="s">
        <v>37</v>
      </c>
      <c r="W14" s="90" t="s">
        <v>46</v>
      </c>
      <c r="X14" s="90"/>
    </row>
    <row r="15" ht="13" customHeight="1" spans="1:24">
      <c r="A15" s="90" t="s">
        <v>35</v>
      </c>
      <c r="B15" s="91">
        <v>10</v>
      </c>
      <c r="C15" s="92" t="s">
        <v>50</v>
      </c>
      <c r="D15" s="93">
        <v>81.73</v>
      </c>
      <c r="E15" s="94">
        <v>2</v>
      </c>
      <c r="F15" s="95">
        <f t="shared" si="0"/>
        <v>58.611</v>
      </c>
      <c r="G15" s="90">
        <v>60</v>
      </c>
      <c r="H15" s="90">
        <v>20</v>
      </c>
      <c r="I15" s="90">
        <v>19</v>
      </c>
      <c r="J15" s="114">
        <f t="shared" si="1"/>
        <v>14.85</v>
      </c>
      <c r="K15" s="90">
        <v>73</v>
      </c>
      <c r="L15" s="115">
        <f t="shared" si="2"/>
        <v>7.3</v>
      </c>
      <c r="M15" s="94"/>
      <c r="N15" s="94"/>
      <c r="O15" s="94">
        <v>21.5</v>
      </c>
      <c r="P15" s="116">
        <v>5.038</v>
      </c>
      <c r="Q15" s="136">
        <f t="shared" si="3"/>
        <v>12.338</v>
      </c>
      <c r="R15" s="90"/>
      <c r="S15" s="137">
        <f t="shared" si="4"/>
        <v>85.799</v>
      </c>
      <c r="T15" s="91">
        <v>10</v>
      </c>
      <c r="U15" s="91">
        <v>73</v>
      </c>
      <c r="V15" s="138" t="s">
        <v>51</v>
      </c>
      <c r="W15" s="90"/>
      <c r="X15" s="90"/>
    </row>
    <row r="16" ht="13" customHeight="1" spans="1:24">
      <c r="A16" s="90" t="s">
        <v>35</v>
      </c>
      <c r="B16" s="91">
        <v>11</v>
      </c>
      <c r="C16" s="92" t="s">
        <v>52</v>
      </c>
      <c r="D16" s="93">
        <v>86.6</v>
      </c>
      <c r="E16" s="94">
        <v>2</v>
      </c>
      <c r="F16" s="95">
        <f t="shared" si="0"/>
        <v>62.02</v>
      </c>
      <c r="G16" s="90">
        <v>60</v>
      </c>
      <c r="H16" s="90">
        <v>19</v>
      </c>
      <c r="I16" s="90">
        <v>19</v>
      </c>
      <c r="J16" s="114">
        <f t="shared" si="1"/>
        <v>14.7</v>
      </c>
      <c r="K16" s="90">
        <v>82</v>
      </c>
      <c r="L16" s="115">
        <f t="shared" si="2"/>
        <v>8.2</v>
      </c>
      <c r="M16" s="94"/>
      <c r="N16" s="94"/>
      <c r="O16" s="94"/>
      <c r="P16" s="116">
        <f>(M16+N16+O16)*0.25</f>
        <v>0</v>
      </c>
      <c r="Q16" s="136">
        <f t="shared" si="3"/>
        <v>8.2</v>
      </c>
      <c r="R16" s="90"/>
      <c r="S16" s="137">
        <f t="shared" si="4"/>
        <v>84.92</v>
      </c>
      <c r="T16" s="91">
        <v>11</v>
      </c>
      <c r="U16" s="91">
        <v>77</v>
      </c>
      <c r="V16" s="138" t="s">
        <v>37</v>
      </c>
      <c r="W16" s="90" t="s">
        <v>46</v>
      </c>
      <c r="X16" s="90"/>
    </row>
    <row r="17" ht="13" customHeight="1" spans="1:24">
      <c r="A17" s="90" t="s">
        <v>35</v>
      </c>
      <c r="B17" s="91">
        <v>12</v>
      </c>
      <c r="C17" s="92" t="s">
        <v>53</v>
      </c>
      <c r="D17" s="93">
        <v>80.57</v>
      </c>
      <c r="E17" s="94"/>
      <c r="F17" s="95">
        <f t="shared" si="0"/>
        <v>56.399</v>
      </c>
      <c r="G17" s="90">
        <v>60</v>
      </c>
      <c r="H17" s="90">
        <v>20</v>
      </c>
      <c r="I17" s="90">
        <v>19</v>
      </c>
      <c r="J17" s="114">
        <f t="shared" si="1"/>
        <v>14.85</v>
      </c>
      <c r="K17" s="91">
        <v>53</v>
      </c>
      <c r="L17" s="115">
        <f t="shared" si="2"/>
        <v>5.3</v>
      </c>
      <c r="M17" s="94">
        <v>14</v>
      </c>
      <c r="N17" s="94"/>
      <c r="O17" s="94">
        <v>87</v>
      </c>
      <c r="P17" s="116">
        <v>7.025</v>
      </c>
      <c r="Q17" s="136">
        <f t="shared" si="3"/>
        <v>12.325</v>
      </c>
      <c r="R17" s="91"/>
      <c r="S17" s="137">
        <f t="shared" si="4"/>
        <v>83.574</v>
      </c>
      <c r="T17" s="91">
        <v>12</v>
      </c>
      <c r="U17" s="91">
        <v>62</v>
      </c>
      <c r="V17" s="138" t="s">
        <v>51</v>
      </c>
      <c r="W17" s="90"/>
      <c r="X17" s="90"/>
    </row>
    <row r="18" ht="13" customHeight="1" spans="1:24">
      <c r="A18" s="90" t="s">
        <v>35</v>
      </c>
      <c r="B18" s="91">
        <v>13</v>
      </c>
      <c r="C18" s="92" t="s">
        <v>54</v>
      </c>
      <c r="D18" s="93">
        <v>81.96</v>
      </c>
      <c r="E18" s="94">
        <v>2</v>
      </c>
      <c r="F18" s="95">
        <f t="shared" si="0"/>
        <v>58.772</v>
      </c>
      <c r="G18" s="90">
        <v>60</v>
      </c>
      <c r="H18" s="90">
        <v>20</v>
      </c>
      <c r="I18" s="90">
        <v>20</v>
      </c>
      <c r="J18" s="114">
        <f t="shared" si="1"/>
        <v>15</v>
      </c>
      <c r="K18" s="90">
        <v>78</v>
      </c>
      <c r="L18" s="115">
        <f t="shared" si="2"/>
        <v>7.8</v>
      </c>
      <c r="M18" s="94">
        <v>4</v>
      </c>
      <c r="N18" s="94"/>
      <c r="O18" s="94">
        <v>4</v>
      </c>
      <c r="P18" s="116">
        <f t="shared" ref="P18:P35" si="5">(M18+N18+O18)*0.25</f>
        <v>2</v>
      </c>
      <c r="Q18" s="136">
        <f t="shared" si="3"/>
        <v>9.8</v>
      </c>
      <c r="R18" s="90"/>
      <c r="S18" s="137">
        <f t="shared" si="4"/>
        <v>83.572</v>
      </c>
      <c r="T18" s="91">
        <v>13</v>
      </c>
      <c r="U18" s="91">
        <v>80</v>
      </c>
      <c r="V18" s="138" t="s">
        <v>37</v>
      </c>
      <c r="W18" s="90" t="s">
        <v>46</v>
      </c>
      <c r="X18" s="90"/>
    </row>
    <row r="19" ht="13" customHeight="1" spans="1:24">
      <c r="A19" s="90" t="s">
        <v>35</v>
      </c>
      <c r="B19" s="91">
        <v>14</v>
      </c>
      <c r="C19" s="92" t="s">
        <v>55</v>
      </c>
      <c r="D19" s="93">
        <v>83.96</v>
      </c>
      <c r="E19" s="94">
        <v>2</v>
      </c>
      <c r="F19" s="95">
        <f t="shared" si="0"/>
        <v>60.172</v>
      </c>
      <c r="G19" s="90">
        <v>60</v>
      </c>
      <c r="H19" s="90">
        <v>20</v>
      </c>
      <c r="I19" s="90">
        <v>19</v>
      </c>
      <c r="J19" s="114">
        <f t="shared" si="1"/>
        <v>14.85</v>
      </c>
      <c r="K19" s="90">
        <v>62</v>
      </c>
      <c r="L19" s="115">
        <f t="shared" si="2"/>
        <v>6.2</v>
      </c>
      <c r="M19" s="94">
        <v>4</v>
      </c>
      <c r="N19" s="94"/>
      <c r="O19" s="94">
        <v>3</v>
      </c>
      <c r="P19" s="116">
        <f t="shared" si="5"/>
        <v>1.75</v>
      </c>
      <c r="Q19" s="136">
        <f t="shared" si="3"/>
        <v>7.95</v>
      </c>
      <c r="R19" s="90"/>
      <c r="S19" s="137">
        <f t="shared" si="4"/>
        <v>82.972</v>
      </c>
      <c r="T19" s="91">
        <v>14</v>
      </c>
      <c r="U19" s="91">
        <v>75</v>
      </c>
      <c r="V19" s="138"/>
      <c r="W19" s="90"/>
      <c r="X19" s="90"/>
    </row>
    <row r="20" ht="13" customHeight="1" spans="1:24">
      <c r="A20" s="90" t="s">
        <v>35</v>
      </c>
      <c r="B20" s="91">
        <v>15</v>
      </c>
      <c r="C20" s="92" t="s">
        <v>56</v>
      </c>
      <c r="D20" s="93">
        <v>81.21</v>
      </c>
      <c r="E20" s="94">
        <v>2</v>
      </c>
      <c r="F20" s="95">
        <f t="shared" si="0"/>
        <v>58.247</v>
      </c>
      <c r="G20" s="90">
        <v>60</v>
      </c>
      <c r="H20" s="90">
        <v>19</v>
      </c>
      <c r="I20" s="90">
        <v>19</v>
      </c>
      <c r="J20" s="114">
        <f t="shared" si="1"/>
        <v>14.7</v>
      </c>
      <c r="K20" s="90">
        <v>87</v>
      </c>
      <c r="L20" s="115">
        <f t="shared" si="2"/>
        <v>8.7</v>
      </c>
      <c r="M20" s="94"/>
      <c r="N20" s="94"/>
      <c r="O20" s="94">
        <v>1</v>
      </c>
      <c r="P20" s="116">
        <f t="shared" si="5"/>
        <v>0.25</v>
      </c>
      <c r="Q20" s="136">
        <f t="shared" si="3"/>
        <v>8.95</v>
      </c>
      <c r="R20" s="90"/>
      <c r="S20" s="137">
        <f t="shared" si="4"/>
        <v>81.897</v>
      </c>
      <c r="T20" s="91">
        <v>15</v>
      </c>
      <c r="U20" s="91">
        <v>71</v>
      </c>
      <c r="V20" s="138"/>
      <c r="W20" s="90"/>
      <c r="X20" s="90"/>
    </row>
    <row r="21" ht="13" customHeight="1" spans="1:24">
      <c r="A21" s="90" t="s">
        <v>35</v>
      </c>
      <c r="B21" s="91">
        <v>16</v>
      </c>
      <c r="C21" s="92" t="s">
        <v>57</v>
      </c>
      <c r="D21" s="93">
        <v>82.66</v>
      </c>
      <c r="E21" s="94">
        <v>1</v>
      </c>
      <c r="F21" s="95">
        <f t="shared" si="0"/>
        <v>58.562</v>
      </c>
      <c r="G21" s="90">
        <v>60</v>
      </c>
      <c r="H21" s="90">
        <v>19</v>
      </c>
      <c r="I21" s="90">
        <v>19</v>
      </c>
      <c r="J21" s="114">
        <f t="shared" si="1"/>
        <v>14.7</v>
      </c>
      <c r="K21" s="90">
        <v>77</v>
      </c>
      <c r="L21" s="115">
        <f t="shared" si="2"/>
        <v>7.7</v>
      </c>
      <c r="M21" s="94"/>
      <c r="N21" s="94"/>
      <c r="O21" s="94"/>
      <c r="P21" s="116">
        <f t="shared" si="5"/>
        <v>0</v>
      </c>
      <c r="Q21" s="136">
        <f t="shared" si="3"/>
        <v>7.7</v>
      </c>
      <c r="R21" s="90"/>
      <c r="S21" s="137">
        <f t="shared" si="4"/>
        <v>80.962</v>
      </c>
      <c r="T21" s="91">
        <v>16</v>
      </c>
      <c r="U21" s="91">
        <v>74</v>
      </c>
      <c r="V21" s="138"/>
      <c r="W21" s="90"/>
      <c r="X21" s="90"/>
    </row>
    <row r="22" ht="13" customHeight="1" spans="1:24">
      <c r="A22" s="90" t="s">
        <v>35</v>
      </c>
      <c r="B22" s="91">
        <v>17</v>
      </c>
      <c r="C22" s="92" t="s">
        <v>58</v>
      </c>
      <c r="D22" s="93">
        <v>79.8</v>
      </c>
      <c r="E22" s="94">
        <v>4</v>
      </c>
      <c r="F22" s="95">
        <f t="shared" si="0"/>
        <v>58.66</v>
      </c>
      <c r="G22" s="90">
        <v>60</v>
      </c>
      <c r="H22" s="90">
        <v>19</v>
      </c>
      <c r="I22" s="90">
        <v>19</v>
      </c>
      <c r="J22" s="114">
        <f t="shared" si="1"/>
        <v>14.7</v>
      </c>
      <c r="K22" s="90">
        <v>71</v>
      </c>
      <c r="L22" s="115">
        <f t="shared" si="2"/>
        <v>7.1</v>
      </c>
      <c r="M22" s="94"/>
      <c r="N22" s="94"/>
      <c r="O22" s="94"/>
      <c r="P22" s="116">
        <f t="shared" si="5"/>
        <v>0</v>
      </c>
      <c r="Q22" s="136">
        <f t="shared" si="3"/>
        <v>7.1</v>
      </c>
      <c r="R22" s="90"/>
      <c r="S22" s="137">
        <f t="shared" si="4"/>
        <v>80.46</v>
      </c>
      <c r="T22" s="91">
        <v>17</v>
      </c>
      <c r="U22" s="91">
        <v>61</v>
      </c>
      <c r="V22" s="138"/>
      <c r="W22" s="90"/>
      <c r="X22" s="90"/>
    </row>
    <row r="23" ht="13" customHeight="1" spans="1:24">
      <c r="A23" s="90" t="s">
        <v>35</v>
      </c>
      <c r="B23" s="91">
        <v>18</v>
      </c>
      <c r="C23" s="92" t="s">
        <v>59</v>
      </c>
      <c r="D23" s="93">
        <v>80.86</v>
      </c>
      <c r="E23" s="94">
        <v>2</v>
      </c>
      <c r="F23" s="95">
        <f t="shared" si="0"/>
        <v>58.002</v>
      </c>
      <c r="G23" s="90">
        <v>60</v>
      </c>
      <c r="H23" s="90">
        <v>19</v>
      </c>
      <c r="I23" s="90">
        <v>19</v>
      </c>
      <c r="J23" s="114">
        <f t="shared" si="1"/>
        <v>14.7</v>
      </c>
      <c r="K23" s="90">
        <v>75</v>
      </c>
      <c r="L23" s="115">
        <f t="shared" si="2"/>
        <v>7.5</v>
      </c>
      <c r="M23" s="94"/>
      <c r="N23" s="94"/>
      <c r="O23" s="94"/>
      <c r="P23" s="116">
        <f t="shared" si="5"/>
        <v>0</v>
      </c>
      <c r="Q23" s="136">
        <f t="shared" si="3"/>
        <v>7.5</v>
      </c>
      <c r="R23" s="90"/>
      <c r="S23" s="137">
        <f t="shared" si="4"/>
        <v>80.202</v>
      </c>
      <c r="T23" s="91">
        <v>18</v>
      </c>
      <c r="U23" s="91">
        <v>70</v>
      </c>
      <c r="V23" s="138"/>
      <c r="W23" s="90"/>
      <c r="X23" s="90"/>
    </row>
    <row r="24" ht="13" customHeight="1" spans="1:24">
      <c r="A24" s="90" t="s">
        <v>35</v>
      </c>
      <c r="B24" s="91">
        <v>19</v>
      </c>
      <c r="C24" s="92" t="s">
        <v>60</v>
      </c>
      <c r="D24" s="93">
        <v>80.03</v>
      </c>
      <c r="E24" s="94">
        <v>3</v>
      </c>
      <c r="F24" s="95">
        <f t="shared" si="0"/>
        <v>58.121</v>
      </c>
      <c r="G24" s="90">
        <v>60</v>
      </c>
      <c r="H24" s="90">
        <v>20</v>
      </c>
      <c r="I24" s="90">
        <v>19</v>
      </c>
      <c r="J24" s="114">
        <f t="shared" si="1"/>
        <v>14.85</v>
      </c>
      <c r="K24" s="91">
        <v>66</v>
      </c>
      <c r="L24" s="115">
        <f t="shared" si="2"/>
        <v>6.6</v>
      </c>
      <c r="M24" s="94"/>
      <c r="N24" s="94"/>
      <c r="O24" s="94">
        <v>2</v>
      </c>
      <c r="P24" s="116">
        <f t="shared" si="5"/>
        <v>0.5</v>
      </c>
      <c r="Q24" s="136">
        <f t="shared" si="3"/>
        <v>7.1</v>
      </c>
      <c r="R24" s="91"/>
      <c r="S24" s="137">
        <f t="shared" si="4"/>
        <v>80.071</v>
      </c>
      <c r="T24" s="91">
        <v>19</v>
      </c>
      <c r="U24" s="91">
        <v>67</v>
      </c>
      <c r="V24" s="138"/>
      <c r="W24" s="90"/>
      <c r="X24" s="90"/>
    </row>
    <row r="25" ht="13" customHeight="1" spans="1:24">
      <c r="A25" s="90" t="s">
        <v>35</v>
      </c>
      <c r="B25" s="91">
        <v>20</v>
      </c>
      <c r="C25" s="92" t="s">
        <v>61</v>
      </c>
      <c r="D25" s="93">
        <v>79.65</v>
      </c>
      <c r="E25" s="94">
        <v>2</v>
      </c>
      <c r="F25" s="95">
        <f t="shared" si="0"/>
        <v>57.155</v>
      </c>
      <c r="G25" s="90">
        <v>60</v>
      </c>
      <c r="H25" s="90">
        <v>19</v>
      </c>
      <c r="I25" s="90">
        <v>19</v>
      </c>
      <c r="J25" s="114">
        <f t="shared" si="1"/>
        <v>14.7</v>
      </c>
      <c r="K25" s="90">
        <v>82</v>
      </c>
      <c r="L25" s="115">
        <f t="shared" si="2"/>
        <v>8.2</v>
      </c>
      <c r="M25" s="94"/>
      <c r="N25" s="94"/>
      <c r="O25" s="94"/>
      <c r="P25" s="116">
        <f t="shared" si="5"/>
        <v>0</v>
      </c>
      <c r="Q25" s="136">
        <f t="shared" si="3"/>
        <v>8.2</v>
      </c>
      <c r="R25" s="90"/>
      <c r="S25" s="137">
        <f t="shared" si="4"/>
        <v>80.055</v>
      </c>
      <c r="T25" s="91">
        <v>20</v>
      </c>
      <c r="U25" s="91">
        <v>67</v>
      </c>
      <c r="V25" s="138"/>
      <c r="W25" s="90"/>
      <c r="X25" s="90"/>
    </row>
    <row r="26" ht="13" customHeight="1" spans="1:24">
      <c r="A26" s="90" t="s">
        <v>35</v>
      </c>
      <c r="B26" s="91">
        <v>21</v>
      </c>
      <c r="C26" s="92" t="s">
        <v>62</v>
      </c>
      <c r="D26" s="93">
        <v>82.17</v>
      </c>
      <c r="E26" s="94">
        <v>2</v>
      </c>
      <c r="F26" s="95">
        <f t="shared" si="0"/>
        <v>58.919</v>
      </c>
      <c r="G26" s="90">
        <v>60</v>
      </c>
      <c r="H26" s="90">
        <v>19</v>
      </c>
      <c r="I26" s="90">
        <v>19</v>
      </c>
      <c r="J26" s="114">
        <f t="shared" si="1"/>
        <v>14.7</v>
      </c>
      <c r="K26" s="90">
        <v>64</v>
      </c>
      <c r="L26" s="115">
        <f t="shared" si="2"/>
        <v>6.4</v>
      </c>
      <c r="M26" s="94"/>
      <c r="N26" s="94"/>
      <c r="O26" s="94"/>
      <c r="P26" s="116">
        <f t="shared" si="5"/>
        <v>0</v>
      </c>
      <c r="Q26" s="136">
        <f t="shared" si="3"/>
        <v>6.4</v>
      </c>
      <c r="R26" s="90"/>
      <c r="S26" s="137">
        <f t="shared" si="4"/>
        <v>80.019</v>
      </c>
      <c r="T26" s="91">
        <v>21</v>
      </c>
      <c r="U26" s="91">
        <v>63</v>
      </c>
      <c r="V26" s="138"/>
      <c r="W26" s="90"/>
      <c r="X26" s="90"/>
    </row>
    <row r="27" ht="13" customHeight="1" spans="1:24">
      <c r="A27" s="90" t="s">
        <v>35</v>
      </c>
      <c r="B27" s="91">
        <v>22</v>
      </c>
      <c r="C27" s="92" t="s">
        <v>63</v>
      </c>
      <c r="D27" s="93">
        <v>81.6</v>
      </c>
      <c r="E27" s="94"/>
      <c r="F27" s="95">
        <f t="shared" si="0"/>
        <v>57.12</v>
      </c>
      <c r="G27" s="90">
        <v>60</v>
      </c>
      <c r="H27" s="90">
        <v>19</v>
      </c>
      <c r="I27" s="90">
        <v>19</v>
      </c>
      <c r="J27" s="114">
        <f t="shared" si="1"/>
        <v>14.7</v>
      </c>
      <c r="K27" s="90">
        <v>79</v>
      </c>
      <c r="L27" s="115">
        <f t="shared" si="2"/>
        <v>7.9</v>
      </c>
      <c r="M27" s="94"/>
      <c r="N27" s="94"/>
      <c r="O27" s="94"/>
      <c r="P27" s="116">
        <f t="shared" si="5"/>
        <v>0</v>
      </c>
      <c r="Q27" s="136">
        <f t="shared" si="3"/>
        <v>7.9</v>
      </c>
      <c r="R27" s="90"/>
      <c r="S27" s="137">
        <f t="shared" si="4"/>
        <v>79.72</v>
      </c>
      <c r="T27" s="91">
        <v>22</v>
      </c>
      <c r="U27" s="91">
        <v>64</v>
      </c>
      <c r="V27" s="138"/>
      <c r="W27" s="90"/>
      <c r="X27" s="90"/>
    </row>
    <row r="28" ht="13" customHeight="1" spans="1:24">
      <c r="A28" s="90" t="s">
        <v>35</v>
      </c>
      <c r="B28" s="91">
        <v>23</v>
      </c>
      <c r="C28" s="92" t="s">
        <v>64</v>
      </c>
      <c r="D28" s="93">
        <v>81.25</v>
      </c>
      <c r="E28" s="94"/>
      <c r="F28" s="95">
        <f t="shared" si="0"/>
        <v>56.875</v>
      </c>
      <c r="G28" s="90">
        <v>60</v>
      </c>
      <c r="H28" s="90">
        <v>19</v>
      </c>
      <c r="I28" s="90">
        <v>19</v>
      </c>
      <c r="J28" s="114">
        <f t="shared" si="1"/>
        <v>14.7</v>
      </c>
      <c r="K28" s="90">
        <v>81</v>
      </c>
      <c r="L28" s="115">
        <f t="shared" si="2"/>
        <v>8.1</v>
      </c>
      <c r="M28" s="94"/>
      <c r="N28" s="94"/>
      <c r="O28" s="94"/>
      <c r="P28" s="116">
        <f t="shared" si="5"/>
        <v>0</v>
      </c>
      <c r="Q28" s="136">
        <f t="shared" si="3"/>
        <v>8.1</v>
      </c>
      <c r="R28" s="90"/>
      <c r="S28" s="137">
        <f t="shared" si="4"/>
        <v>79.675</v>
      </c>
      <c r="T28" s="91">
        <v>23</v>
      </c>
      <c r="U28" s="91">
        <v>69</v>
      </c>
      <c r="V28" s="138"/>
      <c r="W28" s="90"/>
      <c r="X28" s="90"/>
    </row>
    <row r="29" ht="13" customHeight="1" spans="1:24">
      <c r="A29" s="90" t="s">
        <v>35</v>
      </c>
      <c r="B29" s="91">
        <v>24</v>
      </c>
      <c r="C29" s="92" t="s">
        <v>65</v>
      </c>
      <c r="D29" s="93">
        <v>80.65</v>
      </c>
      <c r="E29" s="94"/>
      <c r="F29" s="95">
        <f t="shared" si="0"/>
        <v>56.455</v>
      </c>
      <c r="G29" s="90">
        <v>60</v>
      </c>
      <c r="H29" s="90">
        <v>19</v>
      </c>
      <c r="I29" s="90">
        <v>19</v>
      </c>
      <c r="J29" s="114">
        <f t="shared" si="1"/>
        <v>14.7</v>
      </c>
      <c r="K29" s="90">
        <v>82</v>
      </c>
      <c r="L29" s="115">
        <f t="shared" si="2"/>
        <v>8.2</v>
      </c>
      <c r="M29" s="94"/>
      <c r="N29" s="94"/>
      <c r="O29" s="94"/>
      <c r="P29" s="116">
        <f t="shared" si="5"/>
        <v>0</v>
      </c>
      <c r="Q29" s="136">
        <f t="shared" si="3"/>
        <v>8.2</v>
      </c>
      <c r="R29" s="90"/>
      <c r="S29" s="137">
        <f t="shared" si="4"/>
        <v>79.355</v>
      </c>
      <c r="T29" s="91">
        <v>24</v>
      </c>
      <c r="U29" s="91">
        <v>71</v>
      </c>
      <c r="V29" s="138"/>
      <c r="W29" s="90"/>
      <c r="X29" s="90"/>
    </row>
    <row r="30" ht="13" customHeight="1" spans="1:24">
      <c r="A30" s="90" t="s">
        <v>35</v>
      </c>
      <c r="B30" s="91">
        <v>25</v>
      </c>
      <c r="C30" s="92" t="s">
        <v>66</v>
      </c>
      <c r="D30" s="93">
        <v>79.52</v>
      </c>
      <c r="E30" s="94"/>
      <c r="F30" s="95">
        <f t="shared" si="0"/>
        <v>55.664</v>
      </c>
      <c r="G30" s="90">
        <v>60</v>
      </c>
      <c r="H30" s="90">
        <v>20</v>
      </c>
      <c r="I30" s="90">
        <v>20</v>
      </c>
      <c r="J30" s="114">
        <f t="shared" si="1"/>
        <v>15</v>
      </c>
      <c r="K30" s="90">
        <v>81</v>
      </c>
      <c r="L30" s="115">
        <f t="shared" si="2"/>
        <v>8.1</v>
      </c>
      <c r="M30" s="94"/>
      <c r="N30" s="94"/>
      <c r="O30" s="94">
        <v>2</v>
      </c>
      <c r="P30" s="116">
        <f t="shared" si="5"/>
        <v>0.5</v>
      </c>
      <c r="Q30" s="136">
        <f t="shared" si="3"/>
        <v>8.6</v>
      </c>
      <c r="R30" s="90"/>
      <c r="S30" s="137">
        <f t="shared" si="4"/>
        <v>79.264</v>
      </c>
      <c r="T30" s="91">
        <v>25</v>
      </c>
      <c r="U30" s="91">
        <v>72</v>
      </c>
      <c r="V30" s="138"/>
      <c r="W30" s="90"/>
      <c r="X30" s="90"/>
    </row>
    <row r="31" ht="13" customHeight="1" spans="1:24">
      <c r="A31" s="90" t="s">
        <v>35</v>
      </c>
      <c r="B31" s="91">
        <v>26</v>
      </c>
      <c r="C31" s="92" t="s">
        <v>67</v>
      </c>
      <c r="D31" s="93">
        <v>80.27</v>
      </c>
      <c r="E31" s="94"/>
      <c r="F31" s="95">
        <f t="shared" si="0"/>
        <v>56.189</v>
      </c>
      <c r="G31" s="90">
        <v>60</v>
      </c>
      <c r="H31" s="90">
        <v>19</v>
      </c>
      <c r="I31" s="90">
        <v>19</v>
      </c>
      <c r="J31" s="114">
        <f t="shared" si="1"/>
        <v>14.7</v>
      </c>
      <c r="K31" s="91">
        <v>71</v>
      </c>
      <c r="L31" s="115">
        <f t="shared" si="2"/>
        <v>7.1</v>
      </c>
      <c r="M31" s="94"/>
      <c r="N31" s="94"/>
      <c r="O31" s="94">
        <v>4</v>
      </c>
      <c r="P31" s="116">
        <f t="shared" si="5"/>
        <v>1</v>
      </c>
      <c r="Q31" s="136">
        <f t="shared" si="3"/>
        <v>8.1</v>
      </c>
      <c r="R31" s="91"/>
      <c r="S31" s="137">
        <f t="shared" si="4"/>
        <v>78.989</v>
      </c>
      <c r="T31" s="91">
        <v>26</v>
      </c>
      <c r="U31" s="91">
        <v>69</v>
      </c>
      <c r="V31" s="138"/>
      <c r="W31" s="139"/>
      <c r="X31" s="91"/>
    </row>
    <row r="32" ht="13" customHeight="1" spans="1:24">
      <c r="A32" s="90" t="s">
        <v>35</v>
      </c>
      <c r="B32" s="91">
        <v>27</v>
      </c>
      <c r="C32" s="92" t="s">
        <v>68</v>
      </c>
      <c r="D32" s="93">
        <v>80.25</v>
      </c>
      <c r="E32" s="94"/>
      <c r="F32" s="95">
        <f t="shared" si="0"/>
        <v>56.175</v>
      </c>
      <c r="G32" s="90">
        <v>60</v>
      </c>
      <c r="H32" s="90">
        <v>19</v>
      </c>
      <c r="I32" s="90">
        <v>19</v>
      </c>
      <c r="J32" s="114">
        <f t="shared" si="1"/>
        <v>14.7</v>
      </c>
      <c r="K32" s="90">
        <v>74</v>
      </c>
      <c r="L32" s="115">
        <f t="shared" si="2"/>
        <v>7.4</v>
      </c>
      <c r="M32" s="94"/>
      <c r="N32" s="94"/>
      <c r="O32" s="94"/>
      <c r="P32" s="116">
        <f t="shared" si="5"/>
        <v>0</v>
      </c>
      <c r="Q32" s="136">
        <f t="shared" si="3"/>
        <v>7.4</v>
      </c>
      <c r="R32" s="90"/>
      <c r="S32" s="137">
        <f t="shared" si="4"/>
        <v>78.275</v>
      </c>
      <c r="T32" s="91">
        <v>27</v>
      </c>
      <c r="U32" s="91">
        <v>64</v>
      </c>
      <c r="V32" s="138"/>
      <c r="W32" s="91"/>
      <c r="X32" s="91"/>
    </row>
    <row r="33" ht="13" customHeight="1" spans="1:24">
      <c r="A33" s="90" t="s">
        <v>35</v>
      </c>
      <c r="B33" s="91">
        <v>28</v>
      </c>
      <c r="C33" s="92" t="s">
        <v>69</v>
      </c>
      <c r="D33" s="93">
        <v>76.07</v>
      </c>
      <c r="E33" s="94"/>
      <c r="F33" s="95">
        <f t="shared" si="0"/>
        <v>53.249</v>
      </c>
      <c r="G33" s="90">
        <v>60</v>
      </c>
      <c r="H33" s="90">
        <v>19</v>
      </c>
      <c r="I33" s="90">
        <v>19</v>
      </c>
      <c r="J33" s="114">
        <f t="shared" si="1"/>
        <v>14.7</v>
      </c>
      <c r="K33" s="90">
        <v>78</v>
      </c>
      <c r="L33" s="115">
        <f t="shared" si="2"/>
        <v>7.8</v>
      </c>
      <c r="M33" s="94"/>
      <c r="N33" s="94"/>
      <c r="O33" s="94"/>
      <c r="P33" s="116">
        <f t="shared" si="5"/>
        <v>0</v>
      </c>
      <c r="Q33" s="136">
        <f t="shared" si="3"/>
        <v>7.8</v>
      </c>
      <c r="R33" s="90"/>
      <c r="S33" s="137">
        <f t="shared" si="4"/>
        <v>75.749</v>
      </c>
      <c r="T33" s="91">
        <v>28</v>
      </c>
      <c r="U33" s="91">
        <v>65</v>
      </c>
      <c r="V33" s="140"/>
      <c r="W33" s="91"/>
      <c r="X33" s="91"/>
    </row>
    <row r="34" ht="13" customHeight="1" spans="1:24">
      <c r="A34" s="90" t="s">
        <v>35</v>
      </c>
      <c r="B34" s="91">
        <v>29</v>
      </c>
      <c r="C34" s="92" t="s">
        <v>70</v>
      </c>
      <c r="D34" s="93">
        <v>73.69</v>
      </c>
      <c r="E34" s="94"/>
      <c r="F34" s="95">
        <f t="shared" si="0"/>
        <v>51.583</v>
      </c>
      <c r="G34" s="90">
        <v>60</v>
      </c>
      <c r="H34" s="90">
        <v>19</v>
      </c>
      <c r="I34" s="90">
        <v>19</v>
      </c>
      <c r="J34" s="114">
        <f t="shared" si="1"/>
        <v>14.7</v>
      </c>
      <c r="K34" s="94">
        <v>75</v>
      </c>
      <c r="L34" s="115">
        <f t="shared" si="2"/>
        <v>7.5</v>
      </c>
      <c r="M34" s="94"/>
      <c r="N34" s="94"/>
      <c r="O34" s="94"/>
      <c r="P34" s="116">
        <f t="shared" si="5"/>
        <v>0</v>
      </c>
      <c r="Q34" s="136">
        <f t="shared" si="3"/>
        <v>7.5</v>
      </c>
      <c r="R34" s="90"/>
      <c r="S34" s="137">
        <f t="shared" si="4"/>
        <v>73.783</v>
      </c>
      <c r="T34" s="91">
        <v>29</v>
      </c>
      <c r="U34" s="91">
        <v>60</v>
      </c>
      <c r="V34" s="140"/>
      <c r="W34" s="91"/>
      <c r="X34" s="91"/>
    </row>
    <row r="35" ht="13" customHeight="1" spans="1:24">
      <c r="A35" s="90" t="s">
        <v>35</v>
      </c>
      <c r="B35" s="91">
        <v>30</v>
      </c>
      <c r="C35" s="92" t="s">
        <v>71</v>
      </c>
      <c r="D35" s="93">
        <v>73.29</v>
      </c>
      <c r="E35" s="94"/>
      <c r="F35" s="95">
        <f t="shared" si="0"/>
        <v>51.303</v>
      </c>
      <c r="G35" s="90">
        <v>60</v>
      </c>
      <c r="H35" s="90">
        <v>19</v>
      </c>
      <c r="I35" s="90">
        <v>19</v>
      </c>
      <c r="J35" s="114">
        <f t="shared" si="1"/>
        <v>14.7</v>
      </c>
      <c r="K35" s="90">
        <v>77</v>
      </c>
      <c r="L35" s="115">
        <f t="shared" si="2"/>
        <v>7.7</v>
      </c>
      <c r="M35" s="94"/>
      <c r="N35" s="94"/>
      <c r="O35" s="94"/>
      <c r="P35" s="116">
        <f t="shared" si="5"/>
        <v>0</v>
      </c>
      <c r="Q35" s="136">
        <f t="shared" si="3"/>
        <v>7.7</v>
      </c>
      <c r="R35" s="90"/>
      <c r="S35" s="137">
        <f t="shared" si="4"/>
        <v>73.703</v>
      </c>
      <c r="T35" s="91">
        <v>30</v>
      </c>
      <c r="U35" s="91">
        <v>52</v>
      </c>
      <c r="V35" s="140"/>
      <c r="W35" s="91"/>
      <c r="X35" s="91"/>
    </row>
  </sheetData>
  <mergeCells count="25">
    <mergeCell ref="C1:X1"/>
    <mergeCell ref="A2:P2"/>
    <mergeCell ref="D3:F3"/>
    <mergeCell ref="G3:J3"/>
    <mergeCell ref="K3:Q3"/>
    <mergeCell ref="K4:L4"/>
    <mergeCell ref="M4:P4"/>
    <mergeCell ref="Y4:AB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Q4:Q5"/>
    <mergeCell ref="R3:R4"/>
    <mergeCell ref="S4:S5"/>
    <mergeCell ref="T4:T5"/>
    <mergeCell ref="U3:U5"/>
    <mergeCell ref="V3:V5"/>
    <mergeCell ref="W3:W5"/>
    <mergeCell ref="X3:X5"/>
  </mergeCells>
  <pageMargins left="0" right="0" top="0" bottom="0" header="0" footer="0"/>
  <pageSetup paperSize="9" fitToWidth="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1"/>
  <sheetViews>
    <sheetView topLeftCell="A7" workbookViewId="0">
      <selection activeCell="B2" sqref="B2:C31"/>
    </sheetView>
  </sheetViews>
  <sheetFormatPr defaultColWidth="9" defaultRowHeight="14.4" outlineLevelCol="2"/>
  <sheetData>
    <row r="1" ht="21.6" spans="1:3">
      <c r="A1" s="60" t="s">
        <v>72</v>
      </c>
      <c r="B1" s="61" t="s">
        <v>73</v>
      </c>
      <c r="C1" s="61" t="s">
        <v>74</v>
      </c>
    </row>
    <row r="2" spans="1:3">
      <c r="A2" s="61">
        <v>1</v>
      </c>
      <c r="B2" s="62" t="s">
        <v>62</v>
      </c>
      <c r="C2" s="63">
        <v>82.17</v>
      </c>
    </row>
    <row r="3" spans="1:3">
      <c r="A3" s="61">
        <v>2</v>
      </c>
      <c r="B3" s="62" t="s">
        <v>55</v>
      </c>
      <c r="C3" s="63">
        <v>83.96</v>
      </c>
    </row>
    <row r="4" spans="1:3">
      <c r="A4" s="61">
        <v>3</v>
      </c>
      <c r="B4" s="62" t="s">
        <v>70</v>
      </c>
      <c r="C4" s="63">
        <v>73.69</v>
      </c>
    </row>
    <row r="5" spans="1:3">
      <c r="A5" s="61">
        <v>4</v>
      </c>
      <c r="B5" s="62" t="s">
        <v>58</v>
      </c>
      <c r="C5" s="63">
        <v>79.8</v>
      </c>
    </row>
    <row r="6" spans="1:3">
      <c r="A6" s="61">
        <v>5</v>
      </c>
      <c r="B6" s="62" t="s">
        <v>52</v>
      </c>
      <c r="C6" s="63">
        <v>86.6</v>
      </c>
    </row>
    <row r="7" spans="1:3">
      <c r="A7" s="61">
        <v>6</v>
      </c>
      <c r="B7" s="62" t="s">
        <v>42</v>
      </c>
      <c r="C7" s="63">
        <v>85.32</v>
      </c>
    </row>
    <row r="8" spans="1:3">
      <c r="A8" s="61">
        <v>7</v>
      </c>
      <c r="B8" s="62" t="s">
        <v>48</v>
      </c>
      <c r="C8" s="63">
        <v>84.88</v>
      </c>
    </row>
    <row r="9" spans="1:3">
      <c r="A9" s="61">
        <v>8</v>
      </c>
      <c r="B9" s="62" t="s">
        <v>50</v>
      </c>
      <c r="C9" s="63">
        <v>81.73</v>
      </c>
    </row>
    <row r="10" spans="1:3">
      <c r="A10" s="61">
        <v>9</v>
      </c>
      <c r="B10" s="62" t="s">
        <v>61</v>
      </c>
      <c r="C10" s="63">
        <v>79.65</v>
      </c>
    </row>
    <row r="11" spans="1:3">
      <c r="A11" s="61">
        <v>10</v>
      </c>
      <c r="B11" s="62" t="s">
        <v>47</v>
      </c>
      <c r="C11" s="63">
        <v>85.9</v>
      </c>
    </row>
    <row r="12" spans="1:3">
      <c r="A12" s="61">
        <v>11</v>
      </c>
      <c r="B12" s="62" t="s">
        <v>64</v>
      </c>
      <c r="C12" s="63">
        <v>81.25</v>
      </c>
    </row>
    <row r="13" spans="1:3">
      <c r="A13" s="61">
        <v>12</v>
      </c>
      <c r="B13" s="62" t="s">
        <v>44</v>
      </c>
      <c r="C13" s="63">
        <v>87.8</v>
      </c>
    </row>
    <row r="14" spans="1:3">
      <c r="A14" s="61">
        <v>13</v>
      </c>
      <c r="B14" s="62" t="s">
        <v>71</v>
      </c>
      <c r="C14" s="63">
        <v>73.29</v>
      </c>
    </row>
    <row r="15" spans="1:3">
      <c r="A15" s="61">
        <v>14</v>
      </c>
      <c r="B15" s="62" t="s">
        <v>66</v>
      </c>
      <c r="C15" s="63">
        <v>79.52</v>
      </c>
    </row>
    <row r="16" spans="1:3">
      <c r="A16" s="61">
        <v>15</v>
      </c>
      <c r="B16" s="62" t="s">
        <v>40</v>
      </c>
      <c r="C16" s="63">
        <v>90.31</v>
      </c>
    </row>
    <row r="17" spans="1:3">
      <c r="A17" s="61">
        <v>16</v>
      </c>
      <c r="B17" s="62" t="s">
        <v>63</v>
      </c>
      <c r="C17" s="63">
        <v>81.6</v>
      </c>
    </row>
    <row r="18" spans="1:3">
      <c r="A18" s="61">
        <v>17</v>
      </c>
      <c r="B18" s="62" t="s">
        <v>57</v>
      </c>
      <c r="C18" s="63">
        <v>82.66</v>
      </c>
    </row>
    <row r="19" spans="1:3">
      <c r="A19" s="61">
        <v>18</v>
      </c>
      <c r="B19" s="62" t="s">
        <v>59</v>
      </c>
      <c r="C19" s="63">
        <v>80.86</v>
      </c>
    </row>
    <row r="20" spans="1:3">
      <c r="A20" s="61">
        <v>19</v>
      </c>
      <c r="B20" s="62" t="s">
        <v>56</v>
      </c>
      <c r="C20" s="63">
        <v>81.21</v>
      </c>
    </row>
    <row r="21" spans="1:3">
      <c r="A21" s="61">
        <v>20</v>
      </c>
      <c r="B21" s="62" t="s">
        <v>39</v>
      </c>
      <c r="C21" s="63">
        <v>87.44</v>
      </c>
    </row>
    <row r="22" spans="1:3">
      <c r="A22" s="61">
        <v>21</v>
      </c>
      <c r="B22" s="62" t="s">
        <v>68</v>
      </c>
      <c r="C22" s="63">
        <v>80.25</v>
      </c>
    </row>
    <row r="23" spans="1:3">
      <c r="A23" s="61">
        <v>22</v>
      </c>
      <c r="B23" s="62" t="s">
        <v>54</v>
      </c>
      <c r="C23" s="63">
        <v>81.96</v>
      </c>
    </row>
    <row r="24" spans="1:3">
      <c r="A24" s="61">
        <v>23</v>
      </c>
      <c r="B24" s="62" t="s">
        <v>69</v>
      </c>
      <c r="C24" s="63">
        <v>76.07</v>
      </c>
    </row>
    <row r="25" spans="1:3">
      <c r="A25" s="61">
        <v>24</v>
      </c>
      <c r="B25" s="62" t="s">
        <v>65</v>
      </c>
      <c r="C25" s="63">
        <v>80.65</v>
      </c>
    </row>
    <row r="26" spans="1:3">
      <c r="A26" s="61">
        <v>25</v>
      </c>
      <c r="B26" s="62" t="s">
        <v>49</v>
      </c>
      <c r="C26" s="63">
        <v>86.79</v>
      </c>
    </row>
    <row r="27" spans="1:3">
      <c r="A27" s="61">
        <v>26</v>
      </c>
      <c r="B27" s="62" t="s">
        <v>45</v>
      </c>
      <c r="C27" s="63">
        <v>86.52</v>
      </c>
    </row>
    <row r="28" spans="1:3">
      <c r="A28" s="61">
        <v>27</v>
      </c>
      <c r="B28" s="62" t="s">
        <v>36</v>
      </c>
      <c r="C28" s="63">
        <v>88.75</v>
      </c>
    </row>
    <row r="29" spans="1:3">
      <c r="A29" s="61">
        <v>28</v>
      </c>
      <c r="B29" s="62" t="s">
        <v>60</v>
      </c>
      <c r="C29" s="63">
        <v>80.03</v>
      </c>
    </row>
    <row r="30" spans="1:3">
      <c r="A30" s="61">
        <v>29</v>
      </c>
      <c r="B30" s="62" t="s">
        <v>53</v>
      </c>
      <c r="C30" s="63">
        <v>80.57</v>
      </c>
    </row>
    <row r="31" spans="1:3">
      <c r="A31" s="61">
        <v>30</v>
      </c>
      <c r="B31" s="62" t="s">
        <v>67</v>
      </c>
      <c r="C31" s="63">
        <v>80.27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6"/>
  <sheetViews>
    <sheetView workbookViewId="0">
      <selection activeCell="F68" sqref="F68"/>
    </sheetView>
  </sheetViews>
  <sheetFormatPr defaultColWidth="9" defaultRowHeight="14.4"/>
  <cols>
    <col min="1" max="1" width="14.6666666666667" customWidth="1"/>
    <col min="2" max="2" width="16.1111111111111" customWidth="1"/>
    <col min="4" max="4" width="31.4444444444444" customWidth="1"/>
    <col min="5" max="5" width="12.1111111111111" customWidth="1"/>
    <col min="6" max="6" width="15.5555555555556" customWidth="1"/>
  </cols>
  <sheetData>
    <row r="1" ht="15.6" spans="1:17">
      <c r="A1" s="34" t="s">
        <v>75</v>
      </c>
      <c r="B1" s="34" t="s">
        <v>72</v>
      </c>
      <c r="C1" s="35" t="s">
        <v>27</v>
      </c>
      <c r="D1" s="34" t="s">
        <v>76</v>
      </c>
      <c r="E1" s="36" t="s">
        <v>77</v>
      </c>
      <c r="F1" s="36" t="s">
        <v>78</v>
      </c>
      <c r="G1" s="36" t="s">
        <v>79</v>
      </c>
      <c r="H1" s="37" t="s">
        <v>80</v>
      </c>
      <c r="I1" s="46" t="s">
        <v>81</v>
      </c>
      <c r="J1" s="47" t="s">
        <v>80</v>
      </c>
      <c r="K1" s="36" t="s">
        <v>82</v>
      </c>
      <c r="L1" s="48" t="s">
        <v>80</v>
      </c>
      <c r="M1" s="36" t="s">
        <v>83</v>
      </c>
      <c r="N1" s="49" t="s">
        <v>80</v>
      </c>
      <c r="O1" s="34" t="s">
        <v>84</v>
      </c>
      <c r="P1" s="50" t="s">
        <v>85</v>
      </c>
      <c r="Q1" s="50"/>
    </row>
    <row r="2" ht="15.6" spans="1:17">
      <c r="A2" s="34" t="s">
        <v>86</v>
      </c>
      <c r="B2" s="38" t="s">
        <v>87</v>
      </c>
      <c r="C2" s="39" t="s">
        <v>88</v>
      </c>
      <c r="D2" s="34" t="s">
        <v>89</v>
      </c>
      <c r="E2" s="36" t="s">
        <v>90</v>
      </c>
      <c r="F2" s="36" t="s">
        <v>91</v>
      </c>
      <c r="G2" s="36"/>
      <c r="H2" s="37"/>
      <c r="I2" s="46"/>
      <c r="J2" s="47"/>
      <c r="K2" s="36">
        <v>2</v>
      </c>
      <c r="L2" s="48">
        <v>2</v>
      </c>
      <c r="M2" s="36"/>
      <c r="N2" s="51"/>
      <c r="O2" s="34"/>
      <c r="P2" s="50"/>
      <c r="Q2" s="50"/>
    </row>
    <row r="3" ht="15.6" spans="1:17">
      <c r="A3" s="34" t="s">
        <v>86</v>
      </c>
      <c r="B3" s="38" t="s">
        <v>92</v>
      </c>
      <c r="C3" s="39" t="s">
        <v>93</v>
      </c>
      <c r="D3" s="34" t="s">
        <v>89</v>
      </c>
      <c r="E3" s="36" t="s">
        <v>90</v>
      </c>
      <c r="F3" s="36" t="s">
        <v>91</v>
      </c>
      <c r="G3" s="36"/>
      <c r="H3" s="37">
        <v>4</v>
      </c>
      <c r="I3" s="46"/>
      <c r="J3" s="47"/>
      <c r="K3" s="36">
        <v>2</v>
      </c>
      <c r="L3" s="48">
        <v>2</v>
      </c>
      <c r="M3" s="36"/>
      <c r="N3" s="49">
        <v>3</v>
      </c>
      <c r="O3" s="34"/>
      <c r="P3" s="50">
        <v>3</v>
      </c>
      <c r="Q3" s="50"/>
    </row>
    <row r="4" ht="15.6" spans="1:17">
      <c r="A4" s="34" t="s">
        <v>86</v>
      </c>
      <c r="B4" s="38" t="s">
        <v>92</v>
      </c>
      <c r="C4" s="39" t="s">
        <v>93</v>
      </c>
      <c r="D4" s="34" t="s">
        <v>94</v>
      </c>
      <c r="E4" s="36"/>
      <c r="F4" s="36"/>
      <c r="G4" s="36"/>
      <c r="H4" s="37"/>
      <c r="I4" s="46"/>
      <c r="J4" s="47"/>
      <c r="K4" s="36"/>
      <c r="L4" s="48"/>
      <c r="M4" s="36">
        <v>3</v>
      </c>
      <c r="N4" s="49"/>
      <c r="O4" s="34"/>
      <c r="P4" s="50"/>
      <c r="Q4" s="50"/>
    </row>
    <row r="5" ht="15.6" spans="1:17">
      <c r="A5" s="34" t="s">
        <v>86</v>
      </c>
      <c r="B5" s="38" t="s">
        <v>92</v>
      </c>
      <c r="C5" s="39" t="s">
        <v>93</v>
      </c>
      <c r="D5" s="34" t="s">
        <v>95</v>
      </c>
      <c r="E5" s="36" t="s">
        <v>96</v>
      </c>
      <c r="F5" s="36" t="s">
        <v>97</v>
      </c>
      <c r="G5" s="36">
        <v>4</v>
      </c>
      <c r="H5" s="37"/>
      <c r="I5" s="46"/>
      <c r="J5" s="47"/>
      <c r="K5" s="36"/>
      <c r="L5" s="48"/>
      <c r="M5" s="36"/>
      <c r="N5" s="49"/>
      <c r="O5" s="34"/>
      <c r="P5" s="50"/>
      <c r="Q5" s="50"/>
    </row>
    <row r="6" ht="15.6" spans="1:17">
      <c r="A6" s="34" t="s">
        <v>86</v>
      </c>
      <c r="B6" s="38" t="s">
        <v>98</v>
      </c>
      <c r="C6" s="39" t="s">
        <v>99</v>
      </c>
      <c r="D6" s="34" t="s">
        <v>100</v>
      </c>
      <c r="E6" s="36" t="s">
        <v>90</v>
      </c>
      <c r="F6" s="36" t="s">
        <v>101</v>
      </c>
      <c r="G6" s="36"/>
      <c r="H6" s="37"/>
      <c r="I6" s="46"/>
      <c r="J6" s="47"/>
      <c r="K6" s="36">
        <v>2</v>
      </c>
      <c r="L6" s="48">
        <v>2</v>
      </c>
      <c r="M6" s="36"/>
      <c r="N6" s="51"/>
      <c r="O6" s="34"/>
      <c r="P6" s="50"/>
      <c r="Q6" s="50"/>
    </row>
    <row r="7" ht="15.6" spans="1:17">
      <c r="A7" s="34" t="s">
        <v>86</v>
      </c>
      <c r="B7" s="38" t="s">
        <v>102</v>
      </c>
      <c r="C7" s="39" t="s">
        <v>103</v>
      </c>
      <c r="D7" s="34" t="s">
        <v>89</v>
      </c>
      <c r="E7" s="36" t="s">
        <v>90</v>
      </c>
      <c r="F7" s="36" t="s">
        <v>91</v>
      </c>
      <c r="G7" s="36"/>
      <c r="H7" s="40">
        <v>8</v>
      </c>
      <c r="I7" s="46"/>
      <c r="J7" s="47">
        <v>1.5</v>
      </c>
      <c r="K7" s="36">
        <v>2</v>
      </c>
      <c r="L7" s="48">
        <v>2</v>
      </c>
      <c r="M7" s="36"/>
      <c r="N7" s="49">
        <v>3</v>
      </c>
      <c r="O7" s="34">
        <v>48.5</v>
      </c>
      <c r="P7" s="50">
        <v>48.5</v>
      </c>
      <c r="Q7" s="50"/>
    </row>
    <row r="8" ht="15.6" spans="1:17">
      <c r="A8" s="34" t="s">
        <v>86</v>
      </c>
      <c r="B8" s="38" t="s">
        <v>102</v>
      </c>
      <c r="C8" s="39" t="s">
        <v>103</v>
      </c>
      <c r="D8" s="34" t="s">
        <v>94</v>
      </c>
      <c r="E8" s="36"/>
      <c r="F8" s="36"/>
      <c r="G8" s="36"/>
      <c r="H8" s="41"/>
      <c r="I8" s="46"/>
      <c r="J8" s="47"/>
      <c r="K8" s="36"/>
      <c r="L8" s="48"/>
      <c r="M8" s="36">
        <v>3</v>
      </c>
      <c r="N8" s="49"/>
      <c r="O8" s="34"/>
      <c r="P8" s="50"/>
      <c r="Q8" s="50"/>
    </row>
    <row r="9" ht="15.6" spans="1:17">
      <c r="A9" s="34" t="s">
        <v>86</v>
      </c>
      <c r="B9" s="38" t="s">
        <v>102</v>
      </c>
      <c r="C9" s="39" t="s">
        <v>103</v>
      </c>
      <c r="D9" s="34" t="s">
        <v>104</v>
      </c>
      <c r="E9" s="36" t="s">
        <v>105</v>
      </c>
      <c r="F9" s="42">
        <v>43435</v>
      </c>
      <c r="G9" s="36"/>
      <c r="H9" s="41"/>
      <c r="I9" s="46">
        <v>1.5</v>
      </c>
      <c r="J9" s="47"/>
      <c r="K9" s="36"/>
      <c r="L9" s="48"/>
      <c r="M9" s="36"/>
      <c r="N9" s="49"/>
      <c r="O9" s="34"/>
      <c r="P9" s="50"/>
      <c r="Q9" s="50"/>
    </row>
    <row r="10" ht="15.6" spans="1:17">
      <c r="A10" s="34" t="s">
        <v>86</v>
      </c>
      <c r="B10" s="38" t="s">
        <v>102</v>
      </c>
      <c r="C10" s="39" t="s">
        <v>103</v>
      </c>
      <c r="D10" s="34" t="s">
        <v>106</v>
      </c>
      <c r="E10" s="36" t="s">
        <v>96</v>
      </c>
      <c r="F10" s="36" t="s">
        <v>107</v>
      </c>
      <c r="G10" s="36">
        <v>4</v>
      </c>
      <c r="H10" s="41"/>
      <c r="I10" s="46"/>
      <c r="J10" s="47"/>
      <c r="K10" s="36"/>
      <c r="L10" s="48"/>
      <c r="M10" s="36"/>
      <c r="N10" s="49"/>
      <c r="O10" s="34"/>
      <c r="P10" s="50"/>
      <c r="Q10" s="50"/>
    </row>
    <row r="11" ht="15.6" spans="1:17">
      <c r="A11" s="34" t="s">
        <v>86</v>
      </c>
      <c r="B11" s="38" t="s">
        <v>102</v>
      </c>
      <c r="C11" s="39" t="s">
        <v>103</v>
      </c>
      <c r="D11" s="34" t="s">
        <v>108</v>
      </c>
      <c r="E11" s="36" t="s">
        <v>105</v>
      </c>
      <c r="F11" s="36" t="s">
        <v>107</v>
      </c>
      <c r="G11" s="36">
        <v>2</v>
      </c>
      <c r="H11" s="41"/>
      <c r="I11" s="46"/>
      <c r="J11" s="47"/>
      <c r="K11" s="36"/>
      <c r="L11" s="48"/>
      <c r="M11" s="36"/>
      <c r="N11" s="49"/>
      <c r="O11" s="34"/>
      <c r="P11" s="50"/>
      <c r="Q11" s="50"/>
    </row>
    <row r="12" ht="15.6" spans="1:17">
      <c r="A12" s="34" t="s">
        <v>86</v>
      </c>
      <c r="B12" s="38" t="s">
        <v>109</v>
      </c>
      <c r="C12" s="39" t="s">
        <v>110</v>
      </c>
      <c r="D12" s="34" t="s">
        <v>111</v>
      </c>
      <c r="E12" s="36" t="s">
        <v>105</v>
      </c>
      <c r="F12" s="36" t="s">
        <v>101</v>
      </c>
      <c r="G12" s="36">
        <v>2</v>
      </c>
      <c r="H12" s="43"/>
      <c r="I12" s="46"/>
      <c r="J12" s="47"/>
      <c r="K12" s="36"/>
      <c r="L12" s="48"/>
      <c r="M12" s="36"/>
      <c r="N12" s="49"/>
      <c r="O12" s="34"/>
      <c r="P12" s="50"/>
      <c r="Q12" s="50"/>
    </row>
    <row r="13" ht="15.6" spans="1:17">
      <c r="A13" s="34" t="s">
        <v>86</v>
      </c>
      <c r="B13" s="38" t="s">
        <v>112</v>
      </c>
      <c r="C13" s="39" t="s">
        <v>113</v>
      </c>
      <c r="D13" s="34" t="s">
        <v>89</v>
      </c>
      <c r="E13" s="36" t="s">
        <v>90</v>
      </c>
      <c r="F13" s="36" t="s">
        <v>91</v>
      </c>
      <c r="G13" s="36"/>
      <c r="H13" s="37"/>
      <c r="I13" s="46"/>
      <c r="J13" s="47"/>
      <c r="K13" s="36">
        <v>2</v>
      </c>
      <c r="L13" s="48">
        <v>8</v>
      </c>
      <c r="M13" s="36"/>
      <c r="N13" s="51"/>
      <c r="O13" s="34"/>
      <c r="P13" s="50"/>
      <c r="Q13" s="50"/>
    </row>
    <row r="14" ht="15.6" spans="1:17">
      <c r="A14" s="34" t="s">
        <v>86</v>
      </c>
      <c r="B14" s="38" t="s">
        <v>112</v>
      </c>
      <c r="C14" s="39" t="s">
        <v>113</v>
      </c>
      <c r="D14" s="34" t="s">
        <v>114</v>
      </c>
      <c r="E14" s="36" t="s">
        <v>90</v>
      </c>
      <c r="F14" s="36" t="s">
        <v>115</v>
      </c>
      <c r="G14" s="36"/>
      <c r="H14" s="37"/>
      <c r="I14" s="46"/>
      <c r="J14" s="47"/>
      <c r="K14" s="36">
        <v>6</v>
      </c>
      <c r="L14" s="48"/>
      <c r="M14" s="36"/>
      <c r="N14" s="51"/>
      <c r="O14" s="34"/>
      <c r="P14" s="50"/>
      <c r="Q14" s="50"/>
    </row>
    <row r="15" ht="15.6" spans="1:17">
      <c r="A15" s="34" t="s">
        <v>86</v>
      </c>
      <c r="B15" s="38" t="s">
        <v>116</v>
      </c>
      <c r="C15" s="44" t="s">
        <v>117</v>
      </c>
      <c r="D15" s="34" t="s">
        <v>118</v>
      </c>
      <c r="E15" s="36"/>
      <c r="F15" s="36"/>
      <c r="G15" s="36"/>
      <c r="H15" s="37"/>
      <c r="I15" s="46"/>
      <c r="J15" s="47"/>
      <c r="K15" s="36"/>
      <c r="L15" s="48"/>
      <c r="M15" s="36">
        <v>2</v>
      </c>
      <c r="N15" s="51">
        <v>2</v>
      </c>
      <c r="O15" s="52">
        <v>19.5</v>
      </c>
      <c r="P15" s="50">
        <v>21.5</v>
      </c>
      <c r="Q15" s="50"/>
    </row>
    <row r="16" ht="15.6" spans="1:17">
      <c r="A16" s="34" t="s">
        <v>86</v>
      </c>
      <c r="B16" s="38" t="s">
        <v>119</v>
      </c>
      <c r="C16" s="39" t="s">
        <v>120</v>
      </c>
      <c r="D16" s="34" t="s">
        <v>89</v>
      </c>
      <c r="E16" s="36" t="s">
        <v>90</v>
      </c>
      <c r="F16" s="36" t="s">
        <v>91</v>
      </c>
      <c r="G16" s="36"/>
      <c r="H16" s="37"/>
      <c r="I16" s="46"/>
      <c r="J16" s="47"/>
      <c r="K16" s="36">
        <v>2</v>
      </c>
      <c r="L16" s="48">
        <v>2</v>
      </c>
      <c r="M16" s="36"/>
      <c r="N16" s="51"/>
      <c r="O16" s="34"/>
      <c r="P16" s="50"/>
      <c r="Q16" s="50"/>
    </row>
    <row r="17" ht="15.6" spans="1:17">
      <c r="A17" s="34" t="s">
        <v>86</v>
      </c>
      <c r="B17" s="38" t="s">
        <v>121</v>
      </c>
      <c r="C17" s="39" t="s">
        <v>122</v>
      </c>
      <c r="D17" s="34" t="s">
        <v>123</v>
      </c>
      <c r="E17" s="36" t="s">
        <v>105</v>
      </c>
      <c r="F17" s="36" t="s">
        <v>124</v>
      </c>
      <c r="G17" s="36"/>
      <c r="H17" s="37">
        <v>2</v>
      </c>
      <c r="I17" s="46">
        <v>0.7</v>
      </c>
      <c r="J17" s="47">
        <v>0.7</v>
      </c>
      <c r="K17" s="36"/>
      <c r="L17" s="48"/>
      <c r="M17" s="36"/>
      <c r="N17" s="49">
        <v>3</v>
      </c>
      <c r="O17" s="34">
        <v>10.5</v>
      </c>
      <c r="P17" s="50">
        <v>13.5</v>
      </c>
      <c r="Q17" s="50"/>
    </row>
    <row r="18" ht="15.6" spans="1:17">
      <c r="A18" s="34" t="s">
        <v>86</v>
      </c>
      <c r="B18" s="38" t="s">
        <v>121</v>
      </c>
      <c r="C18" s="39" t="s">
        <v>122</v>
      </c>
      <c r="D18" s="34" t="s">
        <v>94</v>
      </c>
      <c r="E18" s="36"/>
      <c r="F18" s="36"/>
      <c r="G18" s="36"/>
      <c r="H18" s="37"/>
      <c r="I18" s="46"/>
      <c r="J18" s="47"/>
      <c r="K18" s="36"/>
      <c r="L18" s="48"/>
      <c r="M18" s="36">
        <v>3</v>
      </c>
      <c r="N18" s="49"/>
      <c r="O18" s="34"/>
      <c r="P18" s="50"/>
      <c r="Q18" s="50"/>
    </row>
    <row r="19" ht="15.6" spans="1:17">
      <c r="A19" s="34" t="s">
        <v>86</v>
      </c>
      <c r="B19" s="38" t="s">
        <v>121</v>
      </c>
      <c r="C19" s="39" t="s">
        <v>122</v>
      </c>
      <c r="D19" s="34" t="s">
        <v>125</v>
      </c>
      <c r="E19" s="36" t="s">
        <v>105</v>
      </c>
      <c r="F19" s="36" t="s">
        <v>126</v>
      </c>
      <c r="G19" s="36">
        <v>2</v>
      </c>
      <c r="H19" s="37"/>
      <c r="I19" s="46"/>
      <c r="J19" s="47"/>
      <c r="K19" s="36"/>
      <c r="L19" s="48"/>
      <c r="M19" s="36"/>
      <c r="N19" s="49"/>
      <c r="O19" s="34"/>
      <c r="P19" s="50"/>
      <c r="Q19" s="50"/>
    </row>
    <row r="20" ht="15.6" spans="1:17">
      <c r="A20" s="34" t="s">
        <v>86</v>
      </c>
      <c r="B20" s="38" t="s">
        <v>127</v>
      </c>
      <c r="C20" s="39" t="s">
        <v>128</v>
      </c>
      <c r="D20" s="34" t="s">
        <v>89</v>
      </c>
      <c r="E20" s="36" t="s">
        <v>90</v>
      </c>
      <c r="F20" s="36" t="s">
        <v>91</v>
      </c>
      <c r="G20" s="36"/>
      <c r="H20" s="37"/>
      <c r="I20" s="46"/>
      <c r="J20" s="47">
        <v>1.5</v>
      </c>
      <c r="K20" s="36">
        <v>2</v>
      </c>
      <c r="L20" s="48">
        <v>2</v>
      </c>
      <c r="M20" s="36"/>
      <c r="N20" s="51"/>
      <c r="O20" s="34"/>
      <c r="P20" s="50"/>
      <c r="Q20" s="50"/>
    </row>
    <row r="21" ht="15.6" spans="1:17">
      <c r="A21" s="34" t="s">
        <v>86</v>
      </c>
      <c r="B21" s="38" t="s">
        <v>127</v>
      </c>
      <c r="C21" s="39" t="s">
        <v>128</v>
      </c>
      <c r="D21" s="34" t="s">
        <v>104</v>
      </c>
      <c r="E21" s="36" t="s">
        <v>105</v>
      </c>
      <c r="F21" s="45">
        <v>43435</v>
      </c>
      <c r="G21" s="36"/>
      <c r="H21" s="37"/>
      <c r="I21" s="46">
        <v>1.5</v>
      </c>
      <c r="J21" s="47"/>
      <c r="K21" s="36"/>
      <c r="L21" s="48"/>
      <c r="M21" s="36"/>
      <c r="N21" s="51"/>
      <c r="O21" s="34">
        <v>17.5</v>
      </c>
      <c r="P21" s="50">
        <v>17.5</v>
      </c>
      <c r="Q21" s="50"/>
    </row>
    <row r="22" ht="15.6" spans="1:17">
      <c r="A22" s="34" t="s">
        <v>86</v>
      </c>
      <c r="B22" s="38" t="s">
        <v>129</v>
      </c>
      <c r="C22" s="44" t="s">
        <v>130</v>
      </c>
      <c r="D22" s="34" t="s">
        <v>118</v>
      </c>
      <c r="E22" s="36"/>
      <c r="F22" s="45"/>
      <c r="G22" s="36"/>
      <c r="H22" s="37"/>
      <c r="I22" s="46"/>
      <c r="J22" s="47"/>
      <c r="K22" s="36"/>
      <c r="L22" s="48"/>
      <c r="M22" s="36">
        <v>2</v>
      </c>
      <c r="N22" s="51">
        <v>2</v>
      </c>
      <c r="O22" s="34"/>
      <c r="P22" s="50">
        <v>2</v>
      </c>
      <c r="Q22" s="50"/>
    </row>
    <row r="23" ht="15.6" spans="1:17">
      <c r="A23" s="34" t="s">
        <v>86</v>
      </c>
      <c r="B23" s="38" t="s">
        <v>131</v>
      </c>
      <c r="C23" s="39" t="s">
        <v>132</v>
      </c>
      <c r="D23" s="34" t="s">
        <v>133</v>
      </c>
      <c r="E23" s="36" t="s">
        <v>105</v>
      </c>
      <c r="F23" s="45">
        <v>43435</v>
      </c>
      <c r="G23" s="36"/>
      <c r="H23" s="37">
        <v>4</v>
      </c>
      <c r="I23" s="46">
        <v>1.5</v>
      </c>
      <c r="J23" s="47">
        <v>2.2</v>
      </c>
      <c r="K23" s="36"/>
      <c r="L23" s="48">
        <v>7</v>
      </c>
      <c r="M23" s="36"/>
      <c r="N23" s="49">
        <v>3</v>
      </c>
      <c r="O23" s="34">
        <v>5.5</v>
      </c>
      <c r="P23" s="50">
        <v>5.5</v>
      </c>
      <c r="Q23" s="50"/>
    </row>
    <row r="24" ht="15.6" spans="1:17">
      <c r="A24" s="34" t="s">
        <v>86</v>
      </c>
      <c r="B24" s="38" t="s">
        <v>131</v>
      </c>
      <c r="C24" s="39" t="s">
        <v>132</v>
      </c>
      <c r="D24" s="34" t="s">
        <v>134</v>
      </c>
      <c r="E24" s="36" t="s">
        <v>90</v>
      </c>
      <c r="F24" s="45" t="s">
        <v>115</v>
      </c>
      <c r="G24" s="36"/>
      <c r="H24" s="37"/>
      <c r="I24" s="46"/>
      <c r="J24" s="47"/>
      <c r="K24" s="36">
        <v>5</v>
      </c>
      <c r="L24" s="48"/>
      <c r="M24" s="36"/>
      <c r="N24" s="49"/>
      <c r="O24" s="34"/>
      <c r="P24" s="50"/>
      <c r="Q24" s="50"/>
    </row>
    <row r="25" ht="15.6" spans="1:17">
      <c r="A25" s="34" t="s">
        <v>86</v>
      </c>
      <c r="B25" s="38" t="s">
        <v>131</v>
      </c>
      <c r="C25" s="39" t="s">
        <v>132</v>
      </c>
      <c r="D25" s="34" t="s">
        <v>94</v>
      </c>
      <c r="E25" s="36"/>
      <c r="F25" s="45"/>
      <c r="G25" s="36"/>
      <c r="H25" s="37"/>
      <c r="I25" s="46"/>
      <c r="J25" s="47"/>
      <c r="K25" s="36"/>
      <c r="L25" s="48"/>
      <c r="M25" s="36">
        <v>3</v>
      </c>
      <c r="N25" s="49"/>
      <c r="O25" s="34"/>
      <c r="P25" s="50"/>
      <c r="Q25" s="50"/>
    </row>
    <row r="26" ht="15.6" spans="1:17">
      <c r="A26" s="34" t="s">
        <v>86</v>
      </c>
      <c r="B26" s="38" t="s">
        <v>131</v>
      </c>
      <c r="C26" s="39" t="s">
        <v>132</v>
      </c>
      <c r="D26" s="34" t="s">
        <v>135</v>
      </c>
      <c r="E26" s="36" t="s">
        <v>90</v>
      </c>
      <c r="F26" s="45" t="s">
        <v>91</v>
      </c>
      <c r="G26" s="36"/>
      <c r="H26" s="37"/>
      <c r="I26" s="46"/>
      <c r="J26" s="47"/>
      <c r="K26" s="36">
        <v>2</v>
      </c>
      <c r="L26" s="48"/>
      <c r="M26" s="36"/>
      <c r="N26" s="49"/>
      <c r="O26" s="34"/>
      <c r="P26" s="50"/>
      <c r="Q26" s="50"/>
    </row>
    <row r="27" ht="15.6" spans="1:17">
      <c r="A27" s="34" t="s">
        <v>86</v>
      </c>
      <c r="B27" s="38" t="s">
        <v>131</v>
      </c>
      <c r="C27" s="39" t="s">
        <v>132</v>
      </c>
      <c r="D27" s="34" t="s">
        <v>136</v>
      </c>
      <c r="E27" s="36" t="s">
        <v>96</v>
      </c>
      <c r="F27" s="45" t="s">
        <v>124</v>
      </c>
      <c r="G27" s="36">
        <v>4</v>
      </c>
      <c r="H27" s="37"/>
      <c r="I27" s="46"/>
      <c r="J27" s="47"/>
      <c r="K27" s="36"/>
      <c r="L27" s="48"/>
      <c r="M27" s="36"/>
      <c r="N27" s="49"/>
      <c r="O27" s="34"/>
      <c r="P27" s="50"/>
      <c r="Q27" s="50"/>
    </row>
    <row r="28" ht="15.6" spans="1:17">
      <c r="A28" s="34" t="s">
        <v>86</v>
      </c>
      <c r="B28" s="38" t="s">
        <v>131</v>
      </c>
      <c r="C28" s="39" t="s">
        <v>132</v>
      </c>
      <c r="D28" s="34" t="s">
        <v>123</v>
      </c>
      <c r="E28" s="36" t="s">
        <v>105</v>
      </c>
      <c r="F28" s="36" t="s">
        <v>124</v>
      </c>
      <c r="G28" s="36"/>
      <c r="H28" s="37"/>
      <c r="I28" s="46">
        <v>0.7</v>
      </c>
      <c r="J28" s="47"/>
      <c r="K28" s="36"/>
      <c r="L28" s="48"/>
      <c r="M28" s="36"/>
      <c r="N28" s="49"/>
      <c r="O28" s="34"/>
      <c r="P28" s="50"/>
      <c r="Q28" s="50"/>
    </row>
    <row r="29" ht="15.6" spans="1:17">
      <c r="A29" s="34" t="s">
        <v>86</v>
      </c>
      <c r="B29" s="38" t="s">
        <v>137</v>
      </c>
      <c r="C29" s="39" t="s">
        <v>138</v>
      </c>
      <c r="D29" s="34" t="s">
        <v>139</v>
      </c>
      <c r="E29" s="36" t="s">
        <v>90</v>
      </c>
      <c r="F29" s="36" t="s">
        <v>101</v>
      </c>
      <c r="G29" s="36"/>
      <c r="H29" s="37"/>
      <c r="I29" s="46"/>
      <c r="J29" s="47"/>
      <c r="K29" s="36">
        <v>1</v>
      </c>
      <c r="L29" s="48">
        <v>1</v>
      </c>
      <c r="M29" s="36"/>
      <c r="N29" s="51"/>
      <c r="O29" s="34"/>
      <c r="P29" s="50"/>
      <c r="Q29" s="50"/>
    </row>
    <row r="30" ht="15.6" spans="1:17">
      <c r="A30" s="34" t="s">
        <v>86</v>
      </c>
      <c r="B30" s="38" t="s">
        <v>140</v>
      </c>
      <c r="C30" s="39" t="s">
        <v>141</v>
      </c>
      <c r="D30" s="34" t="s">
        <v>89</v>
      </c>
      <c r="E30" s="36" t="s">
        <v>90</v>
      </c>
      <c r="F30" s="36" t="s">
        <v>91</v>
      </c>
      <c r="G30" s="36"/>
      <c r="H30" s="37"/>
      <c r="I30" s="46"/>
      <c r="J30" s="47"/>
      <c r="K30" s="36">
        <v>2</v>
      </c>
      <c r="L30" s="48">
        <v>2</v>
      </c>
      <c r="M30" s="36"/>
      <c r="N30" s="51"/>
      <c r="O30" s="34"/>
      <c r="P30" s="50"/>
      <c r="Q30" s="50"/>
    </row>
    <row r="31" ht="15.6" spans="1:17">
      <c r="A31" s="34" t="s">
        <v>86</v>
      </c>
      <c r="B31" s="38" t="s">
        <v>142</v>
      </c>
      <c r="C31" s="44" t="s">
        <v>143</v>
      </c>
      <c r="D31" s="34"/>
      <c r="E31" s="36"/>
      <c r="F31" s="36"/>
      <c r="G31" s="36"/>
      <c r="H31" s="37"/>
      <c r="I31" s="46"/>
      <c r="J31" s="47"/>
      <c r="K31" s="36"/>
      <c r="L31" s="48"/>
      <c r="M31" s="36"/>
      <c r="N31" s="51"/>
      <c r="O31" s="34">
        <v>1</v>
      </c>
      <c r="P31" s="50">
        <v>1</v>
      </c>
      <c r="Q31" s="50"/>
    </row>
    <row r="32" ht="15.6" spans="1:17">
      <c r="A32" s="34" t="s">
        <v>86</v>
      </c>
      <c r="B32" s="38" t="s">
        <v>144</v>
      </c>
      <c r="C32" s="44" t="s">
        <v>145</v>
      </c>
      <c r="D32" s="34" t="s">
        <v>146</v>
      </c>
      <c r="E32" s="36"/>
      <c r="F32" s="36"/>
      <c r="G32" s="36"/>
      <c r="H32" s="37"/>
      <c r="I32" s="46"/>
      <c r="J32" s="47"/>
      <c r="K32" s="36">
        <v>6</v>
      </c>
      <c r="L32" s="53">
        <v>11.5</v>
      </c>
      <c r="M32" s="36"/>
      <c r="N32" s="51"/>
      <c r="O32" s="34"/>
      <c r="P32" s="50"/>
      <c r="Q32" s="50"/>
    </row>
    <row r="33" ht="15.6" spans="1:17">
      <c r="A33" s="34" t="s">
        <v>86</v>
      </c>
      <c r="B33" s="38" t="s">
        <v>144</v>
      </c>
      <c r="C33" s="44" t="s">
        <v>145</v>
      </c>
      <c r="D33" s="34" t="s">
        <v>118</v>
      </c>
      <c r="E33" s="36"/>
      <c r="F33" s="36"/>
      <c r="G33" s="36"/>
      <c r="H33" s="37"/>
      <c r="I33" s="46"/>
      <c r="J33" s="47"/>
      <c r="K33" s="36"/>
      <c r="L33" s="54"/>
      <c r="M33" s="36">
        <v>2</v>
      </c>
      <c r="N33" s="51">
        <v>2</v>
      </c>
      <c r="O33" s="34">
        <v>1</v>
      </c>
      <c r="P33" s="50">
        <v>3</v>
      </c>
      <c r="Q33" s="50"/>
    </row>
    <row r="34" ht="15.6" spans="1:17">
      <c r="A34" s="34" t="s">
        <v>86</v>
      </c>
      <c r="B34" s="38" t="s">
        <v>144</v>
      </c>
      <c r="C34" s="39" t="s">
        <v>145</v>
      </c>
      <c r="D34" s="34" t="s">
        <v>111</v>
      </c>
      <c r="E34" s="36" t="s">
        <v>105</v>
      </c>
      <c r="F34" s="36" t="s">
        <v>101</v>
      </c>
      <c r="G34" s="36">
        <v>2</v>
      </c>
      <c r="H34" s="37">
        <v>2</v>
      </c>
      <c r="I34" s="46"/>
      <c r="J34" s="47">
        <v>3</v>
      </c>
      <c r="K34" s="36"/>
      <c r="L34" s="54"/>
      <c r="M34" s="36"/>
      <c r="N34" s="51"/>
      <c r="O34" s="34"/>
      <c r="P34" s="50"/>
      <c r="Q34" s="50"/>
    </row>
    <row r="35" ht="15.6" spans="1:17">
      <c r="A35" s="34" t="s">
        <v>86</v>
      </c>
      <c r="B35" s="38" t="s">
        <v>144</v>
      </c>
      <c r="C35" s="39" t="s">
        <v>145</v>
      </c>
      <c r="D35" s="34" t="s">
        <v>147</v>
      </c>
      <c r="E35" s="36" t="s">
        <v>90</v>
      </c>
      <c r="F35" s="36" t="s">
        <v>101</v>
      </c>
      <c r="G35" s="36"/>
      <c r="H35" s="37"/>
      <c r="I35" s="46"/>
      <c r="J35" s="47"/>
      <c r="K35" s="36">
        <v>2.5</v>
      </c>
      <c r="L35" s="54"/>
      <c r="M35" s="36"/>
      <c r="N35" s="51"/>
      <c r="O35" s="34"/>
      <c r="P35" s="50"/>
      <c r="Q35" s="50"/>
    </row>
    <row r="36" ht="15.6" spans="1:17">
      <c r="A36" s="34" t="s">
        <v>86</v>
      </c>
      <c r="B36" s="38" t="s">
        <v>144</v>
      </c>
      <c r="C36" s="39" t="s">
        <v>145</v>
      </c>
      <c r="D36" s="34" t="s">
        <v>148</v>
      </c>
      <c r="E36" s="36" t="s">
        <v>96</v>
      </c>
      <c r="F36" s="36" t="s">
        <v>126</v>
      </c>
      <c r="G36" s="36"/>
      <c r="H36" s="37"/>
      <c r="I36" s="46">
        <v>3</v>
      </c>
      <c r="J36" s="47"/>
      <c r="K36" s="36"/>
      <c r="L36" s="54"/>
      <c r="M36" s="36"/>
      <c r="N36" s="51"/>
      <c r="O36" s="34"/>
      <c r="P36" s="50"/>
      <c r="Q36" s="50"/>
    </row>
    <row r="37" ht="15.6" spans="1:17">
      <c r="A37" s="34" t="s">
        <v>86</v>
      </c>
      <c r="B37" s="38" t="s">
        <v>144</v>
      </c>
      <c r="C37" s="39" t="s">
        <v>145</v>
      </c>
      <c r="D37" s="34" t="s">
        <v>149</v>
      </c>
      <c r="E37" s="36" t="s">
        <v>90</v>
      </c>
      <c r="F37" s="36" t="s">
        <v>150</v>
      </c>
      <c r="G37" s="36"/>
      <c r="H37" s="37"/>
      <c r="I37" s="46"/>
      <c r="J37" s="47"/>
      <c r="K37" s="36">
        <v>3</v>
      </c>
      <c r="L37" s="55"/>
      <c r="M37" s="36"/>
      <c r="N37" s="51"/>
      <c r="O37" s="34"/>
      <c r="P37" s="50"/>
      <c r="Q37" s="50"/>
    </row>
    <row r="38" ht="15.6" spans="1:17">
      <c r="A38" s="34" t="s">
        <v>86</v>
      </c>
      <c r="B38" s="38" t="s">
        <v>151</v>
      </c>
      <c r="C38" s="39" t="s">
        <v>152</v>
      </c>
      <c r="D38" s="34" t="s">
        <v>153</v>
      </c>
      <c r="E38" s="36" t="s">
        <v>105</v>
      </c>
      <c r="F38" s="36" t="s">
        <v>124</v>
      </c>
      <c r="G38" s="36">
        <v>2</v>
      </c>
      <c r="H38" s="37">
        <v>4</v>
      </c>
      <c r="I38" s="46"/>
      <c r="J38" s="47"/>
      <c r="K38" s="36"/>
      <c r="L38" s="48"/>
      <c r="M38" s="36"/>
      <c r="N38" s="49">
        <v>4</v>
      </c>
      <c r="O38" s="34"/>
      <c r="P38" s="50">
        <v>4</v>
      </c>
      <c r="Q38" s="50"/>
    </row>
    <row r="39" ht="15.6" spans="1:17">
      <c r="A39" s="34" t="s">
        <v>86</v>
      </c>
      <c r="B39" s="38" t="s">
        <v>151</v>
      </c>
      <c r="C39" s="39" t="s">
        <v>152</v>
      </c>
      <c r="D39" s="34" t="s">
        <v>154</v>
      </c>
      <c r="E39" s="36"/>
      <c r="F39" s="36"/>
      <c r="G39" s="36"/>
      <c r="H39" s="37"/>
      <c r="I39" s="46"/>
      <c r="J39" s="47"/>
      <c r="K39" s="36"/>
      <c r="L39" s="48"/>
      <c r="M39" s="36">
        <v>4</v>
      </c>
      <c r="N39" s="49"/>
      <c r="O39" s="34"/>
      <c r="P39" s="50"/>
      <c r="Q39" s="50"/>
    </row>
    <row r="40" ht="15.6" spans="1:17">
      <c r="A40" s="34" t="s">
        <v>86</v>
      </c>
      <c r="B40" s="38" t="s">
        <v>151</v>
      </c>
      <c r="C40" s="39" t="s">
        <v>152</v>
      </c>
      <c r="D40" s="34" t="s">
        <v>155</v>
      </c>
      <c r="E40" s="36" t="s">
        <v>105</v>
      </c>
      <c r="F40" s="36" t="s">
        <v>107</v>
      </c>
      <c r="G40" s="36">
        <v>2</v>
      </c>
      <c r="H40" s="37"/>
      <c r="I40" s="46"/>
      <c r="J40" s="47"/>
      <c r="K40" s="36"/>
      <c r="L40" s="48"/>
      <c r="M40" s="36"/>
      <c r="N40" s="49"/>
      <c r="O40" s="34"/>
      <c r="P40" s="50"/>
      <c r="Q40" s="50"/>
    </row>
    <row r="41" ht="15.6" spans="1:17">
      <c r="A41" s="34" t="s">
        <v>86</v>
      </c>
      <c r="B41" s="38" t="s">
        <v>156</v>
      </c>
      <c r="C41" s="39" t="s">
        <v>157</v>
      </c>
      <c r="D41" s="34" t="s">
        <v>89</v>
      </c>
      <c r="E41" s="36" t="s">
        <v>90</v>
      </c>
      <c r="F41" s="36" t="s">
        <v>91</v>
      </c>
      <c r="G41" s="36"/>
      <c r="H41" s="37">
        <v>4</v>
      </c>
      <c r="I41" s="46"/>
      <c r="J41" s="47"/>
      <c r="K41" s="36">
        <v>2</v>
      </c>
      <c r="L41" s="48">
        <v>2</v>
      </c>
      <c r="M41" s="36"/>
      <c r="N41" s="49">
        <v>3</v>
      </c>
      <c r="O41" s="34"/>
      <c r="P41" s="50">
        <v>3</v>
      </c>
      <c r="Q41" s="50"/>
    </row>
    <row r="42" ht="15.6" spans="1:17">
      <c r="A42" s="34" t="s">
        <v>86</v>
      </c>
      <c r="B42" s="38" t="s">
        <v>156</v>
      </c>
      <c r="C42" s="39" t="s">
        <v>157</v>
      </c>
      <c r="D42" s="34" t="s">
        <v>94</v>
      </c>
      <c r="E42" s="36"/>
      <c r="F42" s="36"/>
      <c r="G42" s="36"/>
      <c r="H42" s="37"/>
      <c r="I42" s="46"/>
      <c r="J42" s="47"/>
      <c r="K42" s="36"/>
      <c r="L42" s="48"/>
      <c r="M42" s="36">
        <v>3</v>
      </c>
      <c r="N42" s="49"/>
      <c r="O42" s="34"/>
      <c r="P42" s="50"/>
      <c r="Q42" s="50"/>
    </row>
    <row r="43" ht="15.6" spans="1:17">
      <c r="A43" s="34" t="s">
        <v>86</v>
      </c>
      <c r="B43" s="38" t="s">
        <v>156</v>
      </c>
      <c r="C43" s="39" t="s">
        <v>157</v>
      </c>
      <c r="D43" s="34" t="s">
        <v>155</v>
      </c>
      <c r="E43" s="36" t="s">
        <v>105</v>
      </c>
      <c r="F43" s="36" t="s">
        <v>101</v>
      </c>
      <c r="G43" s="36">
        <v>2</v>
      </c>
      <c r="H43" s="37"/>
      <c r="I43" s="46"/>
      <c r="J43" s="47"/>
      <c r="K43" s="36"/>
      <c r="L43" s="48"/>
      <c r="M43" s="36"/>
      <c r="N43" s="49"/>
      <c r="O43" s="34"/>
      <c r="P43" s="50"/>
      <c r="Q43" s="50"/>
    </row>
    <row r="44" ht="15.6" spans="1:17">
      <c r="A44" s="34" t="s">
        <v>86</v>
      </c>
      <c r="B44" s="38" t="s">
        <v>156</v>
      </c>
      <c r="C44" s="39" t="s">
        <v>157</v>
      </c>
      <c r="D44" s="34" t="s">
        <v>111</v>
      </c>
      <c r="E44" s="36" t="s">
        <v>105</v>
      </c>
      <c r="F44" s="36" t="s">
        <v>107</v>
      </c>
      <c r="G44" s="36">
        <v>2</v>
      </c>
      <c r="H44" s="37"/>
      <c r="I44" s="46"/>
      <c r="J44" s="47"/>
      <c r="K44" s="36"/>
      <c r="L44" s="48"/>
      <c r="M44" s="36"/>
      <c r="N44" s="49"/>
      <c r="O44" s="34"/>
      <c r="P44" s="50"/>
      <c r="Q44" s="50"/>
    </row>
    <row r="45" ht="15.6" spans="1:17">
      <c r="A45" s="34" t="s">
        <v>86</v>
      </c>
      <c r="B45" s="38" t="s">
        <v>109</v>
      </c>
      <c r="C45" s="44" t="s">
        <v>110</v>
      </c>
      <c r="D45" s="34" t="s">
        <v>118</v>
      </c>
      <c r="E45" s="36"/>
      <c r="F45" s="36"/>
      <c r="G45" s="36"/>
      <c r="H45" s="37"/>
      <c r="I45" s="46"/>
      <c r="J45" s="47"/>
      <c r="K45" s="36"/>
      <c r="L45" s="48"/>
      <c r="M45" s="36">
        <v>2</v>
      </c>
      <c r="N45" s="51">
        <v>2</v>
      </c>
      <c r="O45" s="34">
        <v>1.5</v>
      </c>
      <c r="P45" s="50">
        <v>3.5</v>
      </c>
      <c r="Q45" s="50"/>
    </row>
    <row r="46" ht="15.6" spans="1:17">
      <c r="A46" s="34" t="s">
        <v>86</v>
      </c>
      <c r="B46" s="38" t="s">
        <v>109</v>
      </c>
      <c r="C46" s="39" t="s">
        <v>110</v>
      </c>
      <c r="D46" s="34" t="s">
        <v>111</v>
      </c>
      <c r="E46" s="36" t="s">
        <v>105</v>
      </c>
      <c r="F46" s="36" t="s">
        <v>101</v>
      </c>
      <c r="G46" s="36">
        <v>2</v>
      </c>
      <c r="H46" s="37">
        <v>2</v>
      </c>
      <c r="I46" s="46"/>
      <c r="J46" s="47"/>
      <c r="K46" s="36"/>
      <c r="L46" s="48">
        <v>6</v>
      </c>
      <c r="M46" s="36"/>
      <c r="N46" s="51"/>
      <c r="O46" s="34"/>
      <c r="P46" s="50"/>
      <c r="Q46" s="50"/>
    </row>
    <row r="47" ht="15.6" spans="1:17">
      <c r="A47" s="34" t="s">
        <v>86</v>
      </c>
      <c r="B47" s="38" t="s">
        <v>109</v>
      </c>
      <c r="C47" s="39" t="s">
        <v>110</v>
      </c>
      <c r="D47" s="34" t="s">
        <v>114</v>
      </c>
      <c r="E47" s="36" t="s">
        <v>90</v>
      </c>
      <c r="F47" s="36" t="s">
        <v>115</v>
      </c>
      <c r="G47" s="36"/>
      <c r="H47" s="37"/>
      <c r="I47" s="46"/>
      <c r="J47" s="47"/>
      <c r="K47" s="36">
        <v>6</v>
      </c>
      <c r="L47" s="48"/>
      <c r="M47" s="36"/>
      <c r="N47" s="51"/>
      <c r="O47" s="34"/>
      <c r="P47" s="50"/>
      <c r="Q47" s="50"/>
    </row>
    <row r="48" ht="15.6" spans="1:17">
      <c r="A48" s="34" t="s">
        <v>86</v>
      </c>
      <c r="B48" s="38" t="s">
        <v>158</v>
      </c>
      <c r="C48" s="39" t="s">
        <v>159</v>
      </c>
      <c r="D48" s="34" t="s">
        <v>133</v>
      </c>
      <c r="E48" s="36" t="s">
        <v>105</v>
      </c>
      <c r="F48" s="45">
        <v>43435</v>
      </c>
      <c r="G48" s="36"/>
      <c r="H48" s="37">
        <v>16</v>
      </c>
      <c r="I48" s="46">
        <v>1.5</v>
      </c>
      <c r="J48" s="47">
        <v>1.5</v>
      </c>
      <c r="K48" s="36"/>
      <c r="L48" s="48">
        <v>9</v>
      </c>
      <c r="M48" s="36"/>
      <c r="N48" s="49">
        <v>9</v>
      </c>
      <c r="O48" s="34">
        <v>0.5</v>
      </c>
      <c r="P48" s="50">
        <v>9.5</v>
      </c>
      <c r="Q48" s="50"/>
    </row>
    <row r="49" ht="15.6" spans="1:17">
      <c r="A49" s="34" t="s">
        <v>86</v>
      </c>
      <c r="B49" s="38" t="s">
        <v>158</v>
      </c>
      <c r="C49" s="39" t="s">
        <v>159</v>
      </c>
      <c r="D49" s="34" t="s">
        <v>160</v>
      </c>
      <c r="E49" s="36"/>
      <c r="F49" s="45"/>
      <c r="G49" s="36"/>
      <c r="H49" s="37"/>
      <c r="I49" s="46"/>
      <c r="J49" s="47"/>
      <c r="K49" s="36"/>
      <c r="L49" s="48"/>
      <c r="M49" s="36">
        <v>5</v>
      </c>
      <c r="N49" s="49"/>
      <c r="O49" s="34"/>
      <c r="P49" s="50"/>
      <c r="Q49" s="50"/>
    </row>
    <row r="50" ht="15.6" spans="1:17">
      <c r="A50" s="34" t="s">
        <v>86</v>
      </c>
      <c r="B50" s="38" t="s">
        <v>158</v>
      </c>
      <c r="C50" s="39" t="s">
        <v>159</v>
      </c>
      <c r="D50" s="34" t="s">
        <v>161</v>
      </c>
      <c r="E50" s="36" t="s">
        <v>105</v>
      </c>
      <c r="F50" s="36" t="s">
        <v>107</v>
      </c>
      <c r="G50" s="36">
        <v>2</v>
      </c>
      <c r="H50" s="37"/>
      <c r="I50" s="46"/>
      <c r="J50" s="47"/>
      <c r="K50" s="36"/>
      <c r="L50" s="48"/>
      <c r="M50" s="36"/>
      <c r="N50" s="49"/>
      <c r="O50" s="34"/>
      <c r="P50" s="50"/>
      <c r="Q50" s="50"/>
    </row>
    <row r="51" ht="15.6" spans="1:17">
      <c r="A51" s="34" t="s">
        <v>86</v>
      </c>
      <c r="B51" s="38" t="s">
        <v>158</v>
      </c>
      <c r="C51" s="39" t="s">
        <v>159</v>
      </c>
      <c r="D51" s="34" t="s">
        <v>162</v>
      </c>
      <c r="E51" s="36" t="s">
        <v>96</v>
      </c>
      <c r="F51" s="36" t="s">
        <v>124</v>
      </c>
      <c r="G51" s="36">
        <v>4</v>
      </c>
      <c r="H51" s="37"/>
      <c r="I51" s="46"/>
      <c r="J51" s="47"/>
      <c r="K51" s="36"/>
      <c r="L51" s="48"/>
      <c r="M51" s="36"/>
      <c r="N51" s="49"/>
      <c r="O51" s="34"/>
      <c r="P51" s="50"/>
      <c r="Q51" s="50"/>
    </row>
    <row r="52" ht="15.6" spans="1:17">
      <c r="A52" s="34" t="s">
        <v>86</v>
      </c>
      <c r="B52" s="38" t="s">
        <v>158</v>
      </c>
      <c r="C52" s="39" t="s">
        <v>159</v>
      </c>
      <c r="D52" s="34" t="s">
        <v>163</v>
      </c>
      <c r="E52" s="36" t="s">
        <v>96</v>
      </c>
      <c r="F52" s="36" t="s">
        <v>107</v>
      </c>
      <c r="G52" s="36"/>
      <c r="H52" s="37"/>
      <c r="I52" s="46"/>
      <c r="J52" s="47"/>
      <c r="K52" s="36">
        <v>1</v>
      </c>
      <c r="L52" s="48"/>
      <c r="M52" s="36"/>
      <c r="N52" s="49"/>
      <c r="O52" s="34"/>
      <c r="P52" s="50"/>
      <c r="Q52" s="50"/>
    </row>
    <row r="53" ht="15.6" spans="1:17">
      <c r="A53" s="34" t="s">
        <v>86</v>
      </c>
      <c r="B53" s="38" t="s">
        <v>158</v>
      </c>
      <c r="C53" s="39" t="s">
        <v>159</v>
      </c>
      <c r="D53" s="34" t="s">
        <v>89</v>
      </c>
      <c r="E53" s="36" t="s">
        <v>90</v>
      </c>
      <c r="F53" s="36" t="s">
        <v>91</v>
      </c>
      <c r="G53" s="36"/>
      <c r="H53" s="37"/>
      <c r="I53" s="46"/>
      <c r="J53" s="47"/>
      <c r="K53" s="36">
        <v>2</v>
      </c>
      <c r="L53" s="48"/>
      <c r="M53" s="36"/>
      <c r="N53" s="49"/>
      <c r="O53" s="34"/>
      <c r="P53" s="50"/>
      <c r="Q53" s="50"/>
    </row>
    <row r="54" ht="15.6" spans="1:17">
      <c r="A54" s="34" t="s">
        <v>86</v>
      </c>
      <c r="B54" s="38" t="s">
        <v>158</v>
      </c>
      <c r="C54" s="39" t="s">
        <v>159</v>
      </c>
      <c r="D54" s="34" t="s">
        <v>164</v>
      </c>
      <c r="E54" s="36" t="s">
        <v>96</v>
      </c>
      <c r="F54" s="36" t="s">
        <v>150</v>
      </c>
      <c r="G54" s="36"/>
      <c r="H54" s="37"/>
      <c r="I54" s="46"/>
      <c r="J54" s="47"/>
      <c r="K54" s="36"/>
      <c r="L54" s="48"/>
      <c r="M54" s="36">
        <v>4</v>
      </c>
      <c r="N54" s="49"/>
      <c r="O54" s="34"/>
      <c r="P54" s="50"/>
      <c r="Q54" s="50"/>
    </row>
    <row r="55" ht="15.6" spans="1:17">
      <c r="A55" s="34" t="s">
        <v>86</v>
      </c>
      <c r="B55" s="38" t="s">
        <v>158</v>
      </c>
      <c r="C55" s="39" t="s">
        <v>159</v>
      </c>
      <c r="D55" s="34" t="s">
        <v>165</v>
      </c>
      <c r="E55" s="36" t="s">
        <v>166</v>
      </c>
      <c r="F55" s="36" t="s">
        <v>150</v>
      </c>
      <c r="G55" s="36">
        <v>6</v>
      </c>
      <c r="H55" s="37"/>
      <c r="I55" s="46"/>
      <c r="J55" s="47"/>
      <c r="K55" s="36"/>
      <c r="L55" s="48"/>
      <c r="M55" s="36"/>
      <c r="N55" s="49"/>
      <c r="O55" s="34"/>
      <c r="P55" s="50"/>
      <c r="Q55" s="50"/>
    </row>
    <row r="56" ht="15.6" spans="1:17">
      <c r="A56" s="34" t="s">
        <v>86</v>
      </c>
      <c r="B56" s="38" t="s">
        <v>158</v>
      </c>
      <c r="C56" s="39" t="s">
        <v>159</v>
      </c>
      <c r="D56" s="34" t="s">
        <v>114</v>
      </c>
      <c r="E56" s="36" t="s">
        <v>90</v>
      </c>
      <c r="F56" s="36" t="s">
        <v>115</v>
      </c>
      <c r="G56" s="36"/>
      <c r="H56" s="37"/>
      <c r="I56" s="46"/>
      <c r="J56" s="47"/>
      <c r="K56" s="36">
        <v>6</v>
      </c>
      <c r="L56" s="48"/>
      <c r="M56" s="36"/>
      <c r="N56" s="49"/>
      <c r="O56" s="34"/>
      <c r="P56" s="50"/>
      <c r="Q56" s="50"/>
    </row>
    <row r="57" ht="15.6" spans="1:17">
      <c r="A57" s="34" t="s">
        <v>86</v>
      </c>
      <c r="B57" s="38" t="s">
        <v>158</v>
      </c>
      <c r="C57" s="39" t="s">
        <v>159</v>
      </c>
      <c r="D57" s="34" t="s">
        <v>95</v>
      </c>
      <c r="E57" s="36" t="s">
        <v>96</v>
      </c>
      <c r="F57" s="36" t="s">
        <v>97</v>
      </c>
      <c r="G57" s="36">
        <v>4</v>
      </c>
      <c r="H57" s="37"/>
      <c r="I57" s="46"/>
      <c r="J57" s="47"/>
      <c r="K57" s="36"/>
      <c r="L57" s="48"/>
      <c r="M57" s="36"/>
      <c r="N57" s="49"/>
      <c r="O57" s="34"/>
      <c r="P57" s="50"/>
      <c r="Q57" s="50"/>
    </row>
    <row r="58" ht="15.6" spans="1:17">
      <c r="A58" s="34" t="s">
        <v>86</v>
      </c>
      <c r="B58" s="38" t="s">
        <v>167</v>
      </c>
      <c r="C58" s="44" t="s">
        <v>168</v>
      </c>
      <c r="D58" s="34" t="s">
        <v>118</v>
      </c>
      <c r="E58" s="36"/>
      <c r="F58" s="36"/>
      <c r="G58" s="36"/>
      <c r="H58" s="37"/>
      <c r="I58" s="46"/>
      <c r="J58" s="47"/>
      <c r="K58" s="36"/>
      <c r="L58" s="48">
        <v>3</v>
      </c>
      <c r="M58" s="36">
        <v>2</v>
      </c>
      <c r="N58" s="49">
        <v>2</v>
      </c>
      <c r="O58" s="34"/>
      <c r="P58" s="50">
        <v>2</v>
      </c>
      <c r="Q58" s="50"/>
    </row>
    <row r="59" ht="15.6" spans="1:17">
      <c r="A59" s="34" t="s">
        <v>86</v>
      </c>
      <c r="B59" s="38" t="s">
        <v>167</v>
      </c>
      <c r="C59" s="39" t="s">
        <v>168</v>
      </c>
      <c r="D59" s="34" t="s">
        <v>169</v>
      </c>
      <c r="E59" s="36" t="s">
        <v>90</v>
      </c>
      <c r="F59" s="36" t="s">
        <v>101</v>
      </c>
      <c r="G59" s="36"/>
      <c r="H59" s="37"/>
      <c r="I59" s="46"/>
      <c r="J59" s="47"/>
      <c r="K59" s="36">
        <v>1</v>
      </c>
      <c r="L59" s="48"/>
      <c r="M59" s="36"/>
      <c r="N59" s="49"/>
      <c r="O59" s="34"/>
      <c r="P59" s="50"/>
      <c r="Q59" s="50"/>
    </row>
    <row r="60" ht="15.6" spans="1:17">
      <c r="A60" s="34" t="s">
        <v>86</v>
      </c>
      <c r="B60" s="38" t="s">
        <v>167</v>
      </c>
      <c r="C60" s="39" t="s">
        <v>168</v>
      </c>
      <c r="D60" s="34" t="s">
        <v>89</v>
      </c>
      <c r="E60" s="36" t="s">
        <v>90</v>
      </c>
      <c r="F60" s="36" t="s">
        <v>91</v>
      </c>
      <c r="G60" s="36"/>
      <c r="H60" s="37"/>
      <c r="I60" s="46"/>
      <c r="J60" s="47"/>
      <c r="K60" s="36">
        <v>2</v>
      </c>
      <c r="L60" s="48"/>
      <c r="M60" s="36"/>
      <c r="N60" s="49"/>
      <c r="O60" s="34"/>
      <c r="P60" s="50"/>
      <c r="Q60" s="50"/>
    </row>
    <row r="61" ht="15.6" spans="1:17">
      <c r="A61" s="34" t="s">
        <v>86</v>
      </c>
      <c r="B61" s="38" t="s">
        <v>170</v>
      </c>
      <c r="C61" s="39" t="s">
        <v>171</v>
      </c>
      <c r="D61" s="34" t="s">
        <v>172</v>
      </c>
      <c r="E61" s="36" t="s">
        <v>96</v>
      </c>
      <c r="F61" s="36" t="s">
        <v>101</v>
      </c>
      <c r="G61" s="36">
        <v>4</v>
      </c>
      <c r="H61" s="37">
        <v>14</v>
      </c>
      <c r="I61" s="46"/>
      <c r="J61" s="47"/>
      <c r="K61" s="36"/>
      <c r="L61" s="48"/>
      <c r="M61" s="36"/>
      <c r="N61" s="49">
        <v>3</v>
      </c>
      <c r="O61" s="34">
        <v>84</v>
      </c>
      <c r="P61" s="50">
        <v>87</v>
      </c>
      <c r="Q61" s="50"/>
    </row>
    <row r="62" ht="15.6" spans="1:17">
      <c r="A62" s="34" t="s">
        <v>86</v>
      </c>
      <c r="B62" s="38" t="s">
        <v>170</v>
      </c>
      <c r="C62" s="39" t="s">
        <v>171</v>
      </c>
      <c r="D62" s="34" t="s">
        <v>94</v>
      </c>
      <c r="E62" s="36"/>
      <c r="F62" s="36"/>
      <c r="G62" s="36"/>
      <c r="H62" s="37"/>
      <c r="I62" s="46"/>
      <c r="J62" s="47"/>
      <c r="K62" s="36"/>
      <c r="L62" s="48"/>
      <c r="M62" s="36">
        <v>3</v>
      </c>
      <c r="N62" s="49"/>
      <c r="O62" s="34"/>
      <c r="P62" s="50"/>
      <c r="Q62" s="50"/>
    </row>
    <row r="63" ht="15.6" spans="1:17">
      <c r="A63" s="34" t="s">
        <v>86</v>
      </c>
      <c r="B63" s="38" t="s">
        <v>170</v>
      </c>
      <c r="C63" s="39" t="s">
        <v>171</v>
      </c>
      <c r="D63" s="34" t="s">
        <v>173</v>
      </c>
      <c r="E63" s="36" t="s">
        <v>96</v>
      </c>
      <c r="F63" s="45">
        <v>43435</v>
      </c>
      <c r="G63" s="36">
        <v>4</v>
      </c>
      <c r="H63" s="37"/>
      <c r="I63" s="46"/>
      <c r="J63" s="47"/>
      <c r="K63" s="36"/>
      <c r="L63" s="48"/>
      <c r="M63" s="36"/>
      <c r="N63" s="49"/>
      <c r="O63" s="34"/>
      <c r="P63" s="50"/>
      <c r="Q63" s="50"/>
    </row>
    <row r="64" ht="15.6" spans="1:17">
      <c r="A64" s="34" t="s">
        <v>86</v>
      </c>
      <c r="B64" s="38" t="s">
        <v>170</v>
      </c>
      <c r="C64" s="39" t="s">
        <v>171</v>
      </c>
      <c r="D64" s="34" t="s">
        <v>174</v>
      </c>
      <c r="E64" s="36" t="s">
        <v>105</v>
      </c>
      <c r="F64" s="36" t="s">
        <v>107</v>
      </c>
      <c r="G64" s="36">
        <v>2</v>
      </c>
      <c r="H64" s="37"/>
      <c r="I64" s="46"/>
      <c r="J64" s="47"/>
      <c r="K64" s="36"/>
      <c r="L64" s="48"/>
      <c r="M64" s="36"/>
      <c r="N64" s="49"/>
      <c r="O64" s="34"/>
      <c r="P64" s="50"/>
      <c r="Q64" s="50"/>
    </row>
    <row r="65" ht="15.6" spans="1:17">
      <c r="A65" s="34" t="s">
        <v>86</v>
      </c>
      <c r="B65" s="38" t="s">
        <v>170</v>
      </c>
      <c r="C65" s="39" t="s">
        <v>171</v>
      </c>
      <c r="D65" s="34" t="s">
        <v>175</v>
      </c>
      <c r="E65" s="36" t="s">
        <v>96</v>
      </c>
      <c r="F65" s="36" t="s">
        <v>97</v>
      </c>
      <c r="G65" s="36">
        <v>4</v>
      </c>
      <c r="H65" s="37"/>
      <c r="I65" s="46"/>
      <c r="J65" s="47"/>
      <c r="K65" s="36"/>
      <c r="L65" s="48"/>
      <c r="M65" s="36"/>
      <c r="N65" s="49"/>
      <c r="O65" s="34"/>
      <c r="P65" s="50"/>
      <c r="Q65" s="50"/>
    </row>
    <row r="66" ht="15.6" spans="1:17">
      <c r="A66" s="34" t="s">
        <v>86</v>
      </c>
      <c r="B66" s="38" t="s">
        <v>176</v>
      </c>
      <c r="C66" s="50" t="s">
        <v>177</v>
      </c>
      <c r="D66" s="34"/>
      <c r="E66" s="34"/>
      <c r="F66" s="34"/>
      <c r="G66" s="34"/>
      <c r="H66" s="56"/>
      <c r="I66" s="57"/>
      <c r="J66" s="58"/>
      <c r="K66" s="34"/>
      <c r="L66" s="59"/>
      <c r="M66" s="34"/>
      <c r="N66" s="51"/>
      <c r="O66" s="34">
        <v>4</v>
      </c>
      <c r="P66" s="50">
        <v>4</v>
      </c>
      <c r="Q66" s="50"/>
    </row>
  </sheetData>
  <mergeCells count="35">
    <mergeCell ref="H3:H5"/>
    <mergeCell ref="H7:H12"/>
    <mergeCell ref="H17:H19"/>
    <mergeCell ref="H23:H28"/>
    <mergeCell ref="H34:H37"/>
    <mergeCell ref="H38:H40"/>
    <mergeCell ref="H41:H44"/>
    <mergeCell ref="H46:H47"/>
    <mergeCell ref="H48:H57"/>
    <mergeCell ref="H61:H65"/>
    <mergeCell ref="J7:J11"/>
    <mergeCell ref="J17:J19"/>
    <mergeCell ref="J20:J21"/>
    <mergeCell ref="J23:J28"/>
    <mergeCell ref="J34:J37"/>
    <mergeCell ref="J48:J57"/>
    <mergeCell ref="L3:L5"/>
    <mergeCell ref="L7:L11"/>
    <mergeCell ref="L13:L14"/>
    <mergeCell ref="L20:L21"/>
    <mergeCell ref="L23:L28"/>
    <mergeCell ref="L32:L37"/>
    <mergeCell ref="L41:L44"/>
    <mergeCell ref="L46:L47"/>
    <mergeCell ref="L48:L57"/>
    <mergeCell ref="L58:L60"/>
    <mergeCell ref="N3:N5"/>
    <mergeCell ref="N7:N11"/>
    <mergeCell ref="N17:N19"/>
    <mergeCell ref="N23:N28"/>
    <mergeCell ref="N38:N40"/>
    <mergeCell ref="N41:N44"/>
    <mergeCell ref="N48:N57"/>
    <mergeCell ref="N58:N60"/>
    <mergeCell ref="N61:N6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opLeftCell="A7" workbookViewId="0">
      <selection activeCell="M9" sqref="M9"/>
    </sheetView>
  </sheetViews>
  <sheetFormatPr defaultColWidth="9" defaultRowHeight="14.4"/>
  <sheetData>
    <row r="1" ht="54.75" spans="2:13">
      <c r="B1" t="s">
        <v>178</v>
      </c>
      <c r="C1" t="s">
        <v>179</v>
      </c>
      <c r="D1" t="s">
        <v>180</v>
      </c>
      <c r="E1" t="s">
        <v>181</v>
      </c>
      <c r="F1" t="s">
        <v>182</v>
      </c>
      <c r="L1" s="32" t="s">
        <v>27</v>
      </c>
      <c r="M1" s="32" t="s">
        <v>33</v>
      </c>
    </row>
    <row r="2" ht="16.35" spans="1:13">
      <c r="A2" s="28" t="s">
        <v>103</v>
      </c>
      <c r="B2" s="29">
        <v>23.5</v>
      </c>
      <c r="C2" s="29"/>
      <c r="D2" s="29">
        <v>4</v>
      </c>
      <c r="E2" s="29">
        <v>5</v>
      </c>
      <c r="F2">
        <f>B2+C2+D2+E2</f>
        <v>32.5</v>
      </c>
      <c r="L2" s="16" t="s">
        <v>62</v>
      </c>
      <c r="M2" s="33" t="e">
        <f t="shared" ref="M2:M31" si="0">(J2+K2+L2)</f>
        <v>#VALUE!</v>
      </c>
    </row>
    <row r="3" ht="16.35" spans="1:13">
      <c r="A3" s="30" t="s">
        <v>117</v>
      </c>
      <c r="B3" s="31">
        <v>15.5</v>
      </c>
      <c r="C3" s="31"/>
      <c r="D3" s="31"/>
      <c r="E3" s="31">
        <v>4</v>
      </c>
      <c r="F3">
        <f t="shared" ref="F3:F13" si="1">B3+C3+D3+E3</f>
        <v>19.5</v>
      </c>
      <c r="L3" s="16" t="s">
        <v>55</v>
      </c>
      <c r="M3" s="33" t="e">
        <f t="shared" si="0"/>
        <v>#VALUE!</v>
      </c>
    </row>
    <row r="4" ht="16.35" spans="1:13">
      <c r="A4" s="30" t="s">
        <v>122</v>
      </c>
      <c r="B4" s="31">
        <v>6.5</v>
      </c>
      <c r="C4" s="31">
        <v>4</v>
      </c>
      <c r="D4" s="31"/>
      <c r="E4" s="31"/>
      <c r="F4">
        <f t="shared" si="1"/>
        <v>10.5</v>
      </c>
      <c r="L4" s="16" t="s">
        <v>70</v>
      </c>
      <c r="M4" s="33" t="e">
        <f t="shared" si="0"/>
        <v>#VALUE!</v>
      </c>
    </row>
    <row r="5" ht="16.35" spans="1:13">
      <c r="A5" s="30" t="s">
        <v>128</v>
      </c>
      <c r="B5" s="31">
        <v>1.5</v>
      </c>
      <c r="C5" s="31"/>
      <c r="D5" s="31">
        <v>12</v>
      </c>
      <c r="E5" s="31">
        <v>4</v>
      </c>
      <c r="F5">
        <f t="shared" si="1"/>
        <v>17.5</v>
      </c>
      <c r="L5" s="16" t="s">
        <v>58</v>
      </c>
      <c r="M5" s="33" t="e">
        <f t="shared" si="0"/>
        <v>#VALUE!</v>
      </c>
    </row>
    <row r="6" ht="16.35" spans="1:13">
      <c r="A6" s="30" t="s">
        <v>132</v>
      </c>
      <c r="B6" s="31">
        <v>1.5</v>
      </c>
      <c r="C6" s="31">
        <v>4</v>
      </c>
      <c r="D6" s="31"/>
      <c r="E6" s="31"/>
      <c r="F6">
        <f t="shared" si="1"/>
        <v>5.5</v>
      </c>
      <c r="L6" s="16" t="s">
        <v>52</v>
      </c>
      <c r="M6" s="33" t="e">
        <f t="shared" si="0"/>
        <v>#VALUE!</v>
      </c>
    </row>
    <row r="7" ht="16.35" spans="1:13">
      <c r="A7" s="30" t="s">
        <v>143</v>
      </c>
      <c r="B7" s="31"/>
      <c r="C7" s="31">
        <v>1</v>
      </c>
      <c r="D7" s="31"/>
      <c r="E7" s="31"/>
      <c r="F7">
        <f t="shared" si="1"/>
        <v>1</v>
      </c>
      <c r="L7" s="16" t="s">
        <v>42</v>
      </c>
      <c r="M7" s="33" t="e">
        <f t="shared" si="0"/>
        <v>#VALUE!</v>
      </c>
    </row>
    <row r="8" ht="16.35" spans="1:13">
      <c r="A8" s="30" t="s">
        <v>145</v>
      </c>
      <c r="B8" s="31"/>
      <c r="C8" s="31">
        <v>1</v>
      </c>
      <c r="D8" s="31"/>
      <c r="E8" s="31"/>
      <c r="F8">
        <f t="shared" si="1"/>
        <v>1</v>
      </c>
      <c r="L8" s="16" t="s">
        <v>48</v>
      </c>
      <c r="M8" s="33" t="e">
        <f t="shared" si="0"/>
        <v>#VALUE!</v>
      </c>
    </row>
    <row r="9" ht="16.35" spans="1:13">
      <c r="A9" s="30" t="s">
        <v>110</v>
      </c>
      <c r="B9" s="31">
        <v>1.5</v>
      </c>
      <c r="C9" s="31"/>
      <c r="D9" s="31"/>
      <c r="E9" s="31"/>
      <c r="F9">
        <f t="shared" si="1"/>
        <v>1.5</v>
      </c>
      <c r="L9" s="16" t="s">
        <v>50</v>
      </c>
      <c r="M9" s="33" t="e">
        <f t="shared" si="0"/>
        <v>#VALUE!</v>
      </c>
    </row>
    <row r="10" ht="16.35" spans="1:13">
      <c r="A10" s="30" t="s">
        <v>159</v>
      </c>
      <c r="B10" s="31">
        <v>0.5</v>
      </c>
      <c r="C10" s="31"/>
      <c r="D10" s="31"/>
      <c r="E10" s="31"/>
      <c r="F10">
        <f t="shared" si="1"/>
        <v>0.5</v>
      </c>
      <c r="L10" s="16" t="s">
        <v>61</v>
      </c>
      <c r="M10" s="33" t="e">
        <f t="shared" si="0"/>
        <v>#VALUE!</v>
      </c>
    </row>
    <row r="11" ht="16.35" spans="1:13">
      <c r="A11" s="30" t="s">
        <v>168</v>
      </c>
      <c r="B11" s="31">
        <v>0.5</v>
      </c>
      <c r="C11" s="31"/>
      <c r="D11" s="31"/>
      <c r="E11" s="31"/>
      <c r="F11">
        <f t="shared" si="1"/>
        <v>0.5</v>
      </c>
      <c r="L11" s="16" t="s">
        <v>47</v>
      </c>
      <c r="M11" s="33" t="e">
        <f t="shared" si="0"/>
        <v>#VALUE!</v>
      </c>
    </row>
    <row r="12" ht="16.35" spans="1:13">
      <c r="A12" s="30" t="s">
        <v>171</v>
      </c>
      <c r="B12" s="31">
        <v>84</v>
      </c>
      <c r="C12" s="31"/>
      <c r="D12" s="31"/>
      <c r="E12" s="31"/>
      <c r="F12">
        <f t="shared" si="1"/>
        <v>84</v>
      </c>
      <c r="L12" s="16" t="s">
        <v>64</v>
      </c>
      <c r="M12" s="33" t="e">
        <f t="shared" si="0"/>
        <v>#VALUE!</v>
      </c>
    </row>
    <row r="13" ht="16.35" spans="1:13">
      <c r="A13" s="30" t="s">
        <v>177</v>
      </c>
      <c r="B13" s="31"/>
      <c r="C13" s="31"/>
      <c r="D13" s="31"/>
      <c r="E13" s="31">
        <v>4</v>
      </c>
      <c r="F13">
        <f t="shared" si="1"/>
        <v>4</v>
      </c>
      <c r="L13" s="16" t="s">
        <v>44</v>
      </c>
      <c r="M13" s="33" t="e">
        <f t="shared" si="0"/>
        <v>#VALUE!</v>
      </c>
    </row>
    <row r="14" spans="12:13">
      <c r="L14" s="16" t="s">
        <v>71</v>
      </c>
      <c r="M14" s="33" t="e">
        <f t="shared" si="0"/>
        <v>#VALUE!</v>
      </c>
    </row>
    <row r="15" spans="12:13">
      <c r="L15" s="16" t="s">
        <v>66</v>
      </c>
      <c r="M15" s="33" t="e">
        <f t="shared" si="0"/>
        <v>#VALUE!</v>
      </c>
    </row>
    <row r="16" spans="12:13">
      <c r="L16" s="16" t="s">
        <v>40</v>
      </c>
      <c r="M16" s="33" t="e">
        <f t="shared" si="0"/>
        <v>#VALUE!</v>
      </c>
    </row>
    <row r="17" spans="12:13">
      <c r="L17" s="16" t="s">
        <v>63</v>
      </c>
      <c r="M17" s="33" t="e">
        <f t="shared" si="0"/>
        <v>#VALUE!</v>
      </c>
    </row>
    <row r="18" spans="12:13">
      <c r="L18" s="16" t="s">
        <v>57</v>
      </c>
      <c r="M18" s="33" t="e">
        <f t="shared" si="0"/>
        <v>#VALUE!</v>
      </c>
    </row>
    <row r="19" spans="12:13">
      <c r="L19" s="16" t="s">
        <v>59</v>
      </c>
      <c r="M19" s="33" t="e">
        <f t="shared" si="0"/>
        <v>#VALUE!</v>
      </c>
    </row>
    <row r="20" spans="12:13">
      <c r="L20" s="16" t="s">
        <v>56</v>
      </c>
      <c r="M20" s="33" t="e">
        <f t="shared" si="0"/>
        <v>#VALUE!</v>
      </c>
    </row>
    <row r="21" spans="12:13">
      <c r="L21" s="16" t="s">
        <v>39</v>
      </c>
      <c r="M21" s="33" t="e">
        <f t="shared" si="0"/>
        <v>#VALUE!</v>
      </c>
    </row>
    <row r="22" spans="12:13">
      <c r="L22" s="16" t="s">
        <v>68</v>
      </c>
      <c r="M22" s="33" t="e">
        <f t="shared" si="0"/>
        <v>#VALUE!</v>
      </c>
    </row>
    <row r="23" spans="12:13">
      <c r="L23" s="16" t="s">
        <v>54</v>
      </c>
      <c r="M23" s="33" t="e">
        <f t="shared" si="0"/>
        <v>#VALUE!</v>
      </c>
    </row>
    <row r="24" spans="12:13">
      <c r="L24" s="16" t="s">
        <v>69</v>
      </c>
      <c r="M24" s="33" t="e">
        <f t="shared" si="0"/>
        <v>#VALUE!</v>
      </c>
    </row>
    <row r="25" spans="12:13">
      <c r="L25" s="16" t="s">
        <v>65</v>
      </c>
      <c r="M25" s="33" t="e">
        <f t="shared" si="0"/>
        <v>#VALUE!</v>
      </c>
    </row>
    <row r="26" spans="12:13">
      <c r="L26" s="16" t="s">
        <v>49</v>
      </c>
      <c r="M26" s="33" t="e">
        <f t="shared" si="0"/>
        <v>#VALUE!</v>
      </c>
    </row>
    <row r="27" spans="12:13">
      <c r="L27" s="16" t="s">
        <v>45</v>
      </c>
      <c r="M27" s="33" t="e">
        <f t="shared" si="0"/>
        <v>#VALUE!</v>
      </c>
    </row>
    <row r="28" spans="12:13">
      <c r="L28" s="16" t="s">
        <v>36</v>
      </c>
      <c r="M28" s="33" t="e">
        <f t="shared" si="0"/>
        <v>#VALUE!</v>
      </c>
    </row>
    <row r="29" spans="12:13">
      <c r="L29" s="16" t="s">
        <v>60</v>
      </c>
      <c r="M29" s="33" t="e">
        <f t="shared" si="0"/>
        <v>#VALUE!</v>
      </c>
    </row>
    <row r="30" spans="12:13">
      <c r="L30" s="16" t="s">
        <v>53</v>
      </c>
      <c r="M30" s="33" t="e">
        <f t="shared" si="0"/>
        <v>#VALUE!</v>
      </c>
    </row>
    <row r="31" spans="12:13">
      <c r="L31" s="16" t="s">
        <v>67</v>
      </c>
      <c r="M31" s="33" t="e">
        <f t="shared" si="0"/>
        <v>#VALUE!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workbookViewId="0">
      <selection activeCell="C1" sqref="C1:C30"/>
    </sheetView>
  </sheetViews>
  <sheetFormatPr defaultColWidth="9" defaultRowHeight="14.4" outlineLevelCol="3"/>
  <cols>
    <col min="1" max="1" width="21.3333333333333" customWidth="1"/>
    <col min="2" max="2" width="25.7777777777778" customWidth="1"/>
  </cols>
  <sheetData>
    <row r="1" spans="1:4">
      <c r="A1" t="s">
        <v>87</v>
      </c>
      <c r="B1" t="s">
        <v>183</v>
      </c>
      <c r="C1">
        <v>63</v>
      </c>
      <c r="D1">
        <v>1.3</v>
      </c>
    </row>
    <row r="2" spans="1:4">
      <c r="A2" t="s">
        <v>92</v>
      </c>
      <c r="B2" t="s">
        <v>184</v>
      </c>
      <c r="C2">
        <v>75</v>
      </c>
      <c r="D2">
        <v>2.5</v>
      </c>
    </row>
    <row r="3" spans="1:4">
      <c r="A3" t="s">
        <v>185</v>
      </c>
      <c r="B3" t="s">
        <v>186</v>
      </c>
      <c r="C3">
        <v>60</v>
      </c>
      <c r="D3">
        <v>1</v>
      </c>
    </row>
    <row r="4" spans="1:4">
      <c r="A4" t="s">
        <v>98</v>
      </c>
      <c r="B4" t="s">
        <v>183</v>
      </c>
      <c r="C4">
        <v>61</v>
      </c>
      <c r="D4">
        <v>1.1</v>
      </c>
    </row>
    <row r="5" spans="1:4">
      <c r="A5" t="s">
        <v>187</v>
      </c>
      <c r="B5" t="s">
        <v>188</v>
      </c>
      <c r="C5">
        <v>77</v>
      </c>
      <c r="D5">
        <v>2.7</v>
      </c>
    </row>
    <row r="6" spans="1:4">
      <c r="A6" t="s">
        <v>102</v>
      </c>
      <c r="B6" t="s">
        <v>183</v>
      </c>
      <c r="C6">
        <v>64</v>
      </c>
      <c r="D6">
        <v>1.4</v>
      </c>
    </row>
    <row r="7" spans="1:4">
      <c r="A7" t="s">
        <v>112</v>
      </c>
      <c r="B7" t="s">
        <v>189</v>
      </c>
      <c r="C7">
        <v>73</v>
      </c>
      <c r="D7">
        <v>2.3</v>
      </c>
    </row>
    <row r="8" spans="1:4">
      <c r="A8" t="s">
        <v>116</v>
      </c>
      <c r="B8" t="s">
        <v>189</v>
      </c>
      <c r="C8">
        <v>73</v>
      </c>
      <c r="D8">
        <v>2.3</v>
      </c>
    </row>
    <row r="9" spans="1:4">
      <c r="A9" t="s">
        <v>119</v>
      </c>
      <c r="B9" t="s">
        <v>189</v>
      </c>
      <c r="C9">
        <v>67</v>
      </c>
      <c r="D9">
        <v>1.7</v>
      </c>
    </row>
    <row r="10" spans="1:4">
      <c r="A10" t="s">
        <v>121</v>
      </c>
      <c r="B10" t="s">
        <v>190</v>
      </c>
      <c r="C10">
        <v>81</v>
      </c>
      <c r="D10">
        <v>3.1</v>
      </c>
    </row>
    <row r="11" spans="1:4">
      <c r="A11" t="s">
        <v>191</v>
      </c>
      <c r="B11" t="s">
        <v>186</v>
      </c>
      <c r="C11">
        <v>69</v>
      </c>
      <c r="D11">
        <v>1.9</v>
      </c>
    </row>
    <row r="12" spans="1:4">
      <c r="A12" t="s">
        <v>127</v>
      </c>
      <c r="B12" t="s">
        <v>186</v>
      </c>
      <c r="C12">
        <v>75</v>
      </c>
      <c r="D12">
        <v>2.5</v>
      </c>
    </row>
    <row r="13" spans="1:4">
      <c r="A13" t="s">
        <v>192</v>
      </c>
      <c r="B13" t="s">
        <v>193</v>
      </c>
      <c r="C13">
        <v>52</v>
      </c>
      <c r="D13">
        <v>0</v>
      </c>
    </row>
    <row r="14" spans="1:4">
      <c r="A14" t="s">
        <v>129</v>
      </c>
      <c r="B14" t="s">
        <v>194</v>
      </c>
      <c r="C14">
        <v>72</v>
      </c>
      <c r="D14">
        <v>2.2</v>
      </c>
    </row>
    <row r="15" spans="1:4">
      <c r="A15" t="s">
        <v>131</v>
      </c>
      <c r="B15" t="s">
        <v>186</v>
      </c>
      <c r="C15">
        <v>78</v>
      </c>
      <c r="D15">
        <v>2.8</v>
      </c>
    </row>
    <row r="16" spans="1:4">
      <c r="A16" t="s">
        <v>195</v>
      </c>
      <c r="B16" t="s">
        <v>186</v>
      </c>
      <c r="C16">
        <v>64</v>
      </c>
      <c r="D16">
        <v>1.4</v>
      </c>
    </row>
    <row r="17" spans="1:4">
      <c r="A17" t="s">
        <v>137</v>
      </c>
      <c r="B17" t="s">
        <v>196</v>
      </c>
      <c r="C17">
        <v>74</v>
      </c>
      <c r="D17">
        <v>2.4</v>
      </c>
    </row>
    <row r="18" spans="1:4">
      <c r="A18" t="s">
        <v>140</v>
      </c>
      <c r="B18" t="s">
        <v>193</v>
      </c>
      <c r="C18">
        <v>70</v>
      </c>
      <c r="D18">
        <v>2</v>
      </c>
    </row>
    <row r="19" spans="1:4">
      <c r="A19" t="s">
        <v>142</v>
      </c>
      <c r="B19" t="s">
        <v>197</v>
      </c>
      <c r="C19">
        <v>71</v>
      </c>
      <c r="D19">
        <v>2.1</v>
      </c>
    </row>
    <row r="20" spans="1:4">
      <c r="A20" t="s">
        <v>144</v>
      </c>
      <c r="B20" t="s">
        <v>198</v>
      </c>
      <c r="C20">
        <v>76</v>
      </c>
      <c r="D20">
        <v>2.6</v>
      </c>
    </row>
    <row r="21" spans="1:4">
      <c r="A21" t="s">
        <v>199</v>
      </c>
      <c r="B21" t="s">
        <v>183</v>
      </c>
      <c r="C21">
        <v>64</v>
      </c>
      <c r="D21">
        <v>1.4</v>
      </c>
    </row>
    <row r="22" spans="1:4">
      <c r="A22" t="s">
        <v>151</v>
      </c>
      <c r="B22" t="s">
        <v>200</v>
      </c>
      <c r="C22">
        <v>80</v>
      </c>
      <c r="D22">
        <v>3</v>
      </c>
    </row>
    <row r="23" spans="1:4">
      <c r="A23" t="s">
        <v>201</v>
      </c>
      <c r="B23" t="s">
        <v>198</v>
      </c>
      <c r="C23">
        <v>65</v>
      </c>
      <c r="D23">
        <v>1.5</v>
      </c>
    </row>
    <row r="24" spans="1:4">
      <c r="A24" t="s">
        <v>202</v>
      </c>
      <c r="B24" t="s">
        <v>190</v>
      </c>
      <c r="C24">
        <v>71</v>
      </c>
      <c r="D24">
        <v>2.1</v>
      </c>
    </row>
    <row r="25" spans="1:4">
      <c r="A25" t="s">
        <v>156</v>
      </c>
      <c r="B25" t="s">
        <v>189</v>
      </c>
      <c r="C25">
        <v>77</v>
      </c>
      <c r="D25">
        <v>2.7</v>
      </c>
    </row>
    <row r="26" spans="1:4">
      <c r="A26" t="s">
        <v>109</v>
      </c>
      <c r="B26" t="s">
        <v>200</v>
      </c>
      <c r="C26">
        <v>69</v>
      </c>
      <c r="D26">
        <v>1.9</v>
      </c>
    </row>
    <row r="27" spans="1:4">
      <c r="A27" t="s">
        <v>158</v>
      </c>
      <c r="B27" t="s">
        <v>189</v>
      </c>
      <c r="C27">
        <v>67</v>
      </c>
      <c r="D27">
        <v>1.7</v>
      </c>
    </row>
    <row r="28" spans="1:4">
      <c r="A28" t="s">
        <v>167</v>
      </c>
      <c r="B28" t="s">
        <v>189</v>
      </c>
      <c r="C28">
        <v>67</v>
      </c>
      <c r="D28">
        <v>1.7</v>
      </c>
    </row>
    <row r="29" spans="1:4">
      <c r="A29" t="s">
        <v>170</v>
      </c>
      <c r="B29" t="s">
        <v>183</v>
      </c>
      <c r="C29">
        <v>62</v>
      </c>
      <c r="D29">
        <v>1.2</v>
      </c>
    </row>
    <row r="30" spans="1:4">
      <c r="A30" t="s">
        <v>176</v>
      </c>
      <c r="B30" t="s">
        <v>200</v>
      </c>
      <c r="C30">
        <v>69</v>
      </c>
      <c r="D30">
        <v>1.9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1"/>
  <sheetViews>
    <sheetView topLeftCell="A7" workbookViewId="0">
      <selection activeCell="B2" sqref="B2:B31"/>
    </sheetView>
  </sheetViews>
  <sheetFormatPr defaultColWidth="9" defaultRowHeight="14.4" outlineLevelCol="1"/>
  <cols>
    <col min="1" max="1" width="10.8888888888889" customWidth="1"/>
  </cols>
  <sheetData>
    <row r="1" ht="15.15" spans="1:2">
      <c r="A1" s="23" t="s">
        <v>27</v>
      </c>
      <c r="B1" s="24" t="s">
        <v>203</v>
      </c>
    </row>
    <row r="2" ht="15.15" spans="1:2">
      <c r="A2" s="25" t="s">
        <v>88</v>
      </c>
      <c r="B2" s="26">
        <v>64</v>
      </c>
    </row>
    <row r="3" ht="15.15" spans="1:2">
      <c r="A3" s="25" t="s">
        <v>93</v>
      </c>
      <c r="B3" s="26">
        <v>62</v>
      </c>
    </row>
    <row r="4" ht="15.15" spans="1:2">
      <c r="A4" s="25" t="s">
        <v>204</v>
      </c>
      <c r="B4" s="26">
        <v>75</v>
      </c>
    </row>
    <row r="5" ht="15.15" spans="1:2">
      <c r="A5" s="25" t="s">
        <v>99</v>
      </c>
      <c r="B5" s="26">
        <v>71</v>
      </c>
    </row>
    <row r="6" ht="15.15" spans="1:2">
      <c r="A6" s="27" t="s">
        <v>205</v>
      </c>
      <c r="B6" s="26">
        <v>82</v>
      </c>
    </row>
    <row r="7" ht="15.15" spans="1:2">
      <c r="A7" s="25" t="s">
        <v>103</v>
      </c>
      <c r="B7" s="26">
        <v>84</v>
      </c>
    </row>
    <row r="8" ht="15.15" spans="1:2">
      <c r="A8" s="25" t="s">
        <v>113</v>
      </c>
      <c r="B8" s="26">
        <v>80</v>
      </c>
    </row>
    <row r="9" ht="15.15" spans="1:2">
      <c r="A9" s="25" t="s">
        <v>117</v>
      </c>
      <c r="B9" s="26">
        <v>73</v>
      </c>
    </row>
    <row r="10" ht="15.15" spans="1:2">
      <c r="A10" s="25" t="s">
        <v>206</v>
      </c>
      <c r="B10" s="26">
        <v>82</v>
      </c>
    </row>
    <row r="11" ht="15.15" spans="1:2">
      <c r="A11" s="25" t="s">
        <v>120</v>
      </c>
      <c r="B11" s="26">
        <v>80</v>
      </c>
    </row>
    <row r="12" ht="15.15" spans="1:2">
      <c r="A12" s="25" t="s">
        <v>122</v>
      </c>
      <c r="B12" s="26">
        <v>81</v>
      </c>
    </row>
    <row r="13" ht="15.15" spans="1:2">
      <c r="A13" s="25" t="s">
        <v>128</v>
      </c>
      <c r="B13" s="26">
        <v>80</v>
      </c>
    </row>
    <row r="14" ht="15.15" spans="1:2">
      <c r="A14" s="25" t="s">
        <v>207</v>
      </c>
      <c r="B14" s="26">
        <v>77</v>
      </c>
    </row>
    <row r="15" ht="15.15" spans="1:2">
      <c r="A15" s="25" t="s">
        <v>130</v>
      </c>
      <c r="B15" s="26">
        <v>81</v>
      </c>
    </row>
    <row r="16" ht="15.15" spans="1:2">
      <c r="A16" s="25" t="s">
        <v>132</v>
      </c>
      <c r="B16" s="26">
        <v>81</v>
      </c>
    </row>
    <row r="17" ht="15.15" spans="1:2">
      <c r="A17" s="25" t="s">
        <v>208</v>
      </c>
      <c r="B17" s="26">
        <v>79</v>
      </c>
    </row>
    <row r="18" ht="15.15" spans="1:2">
      <c r="A18" s="25" t="s">
        <v>138</v>
      </c>
      <c r="B18" s="26">
        <v>77</v>
      </c>
    </row>
    <row r="19" ht="15.15" spans="1:2">
      <c r="A19" s="25" t="s">
        <v>141</v>
      </c>
      <c r="B19" s="26">
        <v>75</v>
      </c>
    </row>
    <row r="20" ht="15.15" spans="1:2">
      <c r="A20" s="25" t="s">
        <v>143</v>
      </c>
      <c r="B20" s="26">
        <v>87</v>
      </c>
    </row>
    <row r="21" ht="15.15" spans="1:2">
      <c r="A21" s="25" t="s">
        <v>145</v>
      </c>
      <c r="B21" s="26">
        <v>76</v>
      </c>
    </row>
    <row r="22" ht="15.15" spans="1:2">
      <c r="A22" s="25" t="s">
        <v>209</v>
      </c>
      <c r="B22" s="26">
        <v>74</v>
      </c>
    </row>
    <row r="23" ht="15.15" spans="1:2">
      <c r="A23" s="25" t="s">
        <v>152</v>
      </c>
      <c r="B23" s="26">
        <v>78</v>
      </c>
    </row>
    <row r="24" ht="15.15" spans="1:2">
      <c r="A24" s="25" t="s">
        <v>210</v>
      </c>
      <c r="B24" s="26">
        <v>78</v>
      </c>
    </row>
    <row r="25" ht="15.15" spans="1:2">
      <c r="A25" s="25" t="s">
        <v>211</v>
      </c>
      <c r="B25" s="26">
        <v>82</v>
      </c>
    </row>
    <row r="26" ht="15.15" spans="1:2">
      <c r="A26" s="25" t="s">
        <v>157</v>
      </c>
      <c r="B26" s="26">
        <v>83</v>
      </c>
    </row>
    <row r="27" ht="15.15" spans="1:2">
      <c r="A27" s="25" t="s">
        <v>110</v>
      </c>
      <c r="B27" s="26">
        <v>77</v>
      </c>
    </row>
    <row r="28" ht="15.15" spans="1:2">
      <c r="A28" s="25" t="s">
        <v>159</v>
      </c>
      <c r="B28" s="26">
        <v>83</v>
      </c>
    </row>
    <row r="29" ht="15.15" spans="1:2">
      <c r="A29" s="25" t="s">
        <v>168</v>
      </c>
      <c r="B29" s="26">
        <v>66</v>
      </c>
    </row>
    <row r="30" ht="15.15" spans="1:2">
      <c r="A30" s="25" t="s">
        <v>171</v>
      </c>
      <c r="B30" s="26">
        <v>53</v>
      </c>
    </row>
    <row r="31" ht="15.15" spans="1:2">
      <c r="A31" s="25" t="s">
        <v>177</v>
      </c>
      <c r="B31" s="26">
        <v>71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selection activeCell="E20" sqref="E20"/>
    </sheetView>
  </sheetViews>
  <sheetFormatPr defaultColWidth="9" defaultRowHeight="14.4" outlineLevelCol="6"/>
  <cols>
    <col min="5" max="5" width="11" customWidth="1"/>
  </cols>
  <sheetData>
    <row r="1" spans="1:5">
      <c r="A1" s="1" t="s">
        <v>27</v>
      </c>
      <c r="B1" s="1" t="s">
        <v>212</v>
      </c>
      <c r="C1" s="1" t="s">
        <v>213</v>
      </c>
      <c r="D1" s="1" t="s">
        <v>214</v>
      </c>
      <c r="E1" t="s">
        <v>215</v>
      </c>
    </row>
    <row r="2" spans="1:5">
      <c r="A2" s="2" t="s">
        <v>47</v>
      </c>
      <c r="B2" s="3">
        <v>85.9</v>
      </c>
      <c r="C2" s="4">
        <v>80</v>
      </c>
      <c r="D2" s="5">
        <v>81</v>
      </c>
      <c r="E2" t="s">
        <v>216</v>
      </c>
    </row>
    <row r="3" spans="1:4">
      <c r="A3" s="2" t="s">
        <v>54</v>
      </c>
      <c r="B3" s="3">
        <v>81.96</v>
      </c>
      <c r="C3" s="4">
        <v>78</v>
      </c>
      <c r="D3" s="5">
        <v>80</v>
      </c>
    </row>
    <row r="4" spans="1:5">
      <c r="A4" s="2" t="s">
        <v>40</v>
      </c>
      <c r="B4" s="3">
        <v>90.31</v>
      </c>
      <c r="C4" s="4">
        <v>81</v>
      </c>
      <c r="D4" s="5">
        <v>78</v>
      </c>
      <c r="E4" t="s">
        <v>216</v>
      </c>
    </row>
    <row r="5" spans="1:5">
      <c r="A5" s="2" t="s">
        <v>49</v>
      </c>
      <c r="B5" s="3">
        <v>86.79</v>
      </c>
      <c r="C5" s="4">
        <v>83</v>
      </c>
      <c r="D5" s="5">
        <v>77</v>
      </c>
      <c r="E5" t="s">
        <v>216</v>
      </c>
    </row>
    <row r="6" spans="1:4">
      <c r="A6" s="6" t="s">
        <v>52</v>
      </c>
      <c r="B6" s="7">
        <v>86.6</v>
      </c>
      <c r="C6" s="8">
        <v>82</v>
      </c>
      <c r="D6" s="9">
        <v>77</v>
      </c>
    </row>
    <row r="7" spans="1:7">
      <c r="A7" s="6" t="s">
        <v>39</v>
      </c>
      <c r="B7" s="7">
        <v>87.44</v>
      </c>
      <c r="C7" s="8">
        <v>76</v>
      </c>
      <c r="D7" s="9">
        <v>76</v>
      </c>
      <c r="E7" t="s">
        <v>216</v>
      </c>
      <c r="G7" s="10"/>
    </row>
    <row r="8" spans="1:5">
      <c r="A8" s="6" t="s">
        <v>44</v>
      </c>
      <c r="B8" s="7">
        <v>87.8</v>
      </c>
      <c r="C8" s="8">
        <v>80</v>
      </c>
      <c r="D8" s="9">
        <v>75</v>
      </c>
      <c r="E8" t="s">
        <v>216</v>
      </c>
    </row>
    <row r="9" spans="1:4">
      <c r="A9" s="11" t="s">
        <v>55</v>
      </c>
      <c r="B9" s="12">
        <v>83.96</v>
      </c>
      <c r="C9" s="13">
        <v>62</v>
      </c>
      <c r="D9" s="14">
        <v>75</v>
      </c>
    </row>
    <row r="10" spans="1:4">
      <c r="A10" s="6" t="s">
        <v>57</v>
      </c>
      <c r="B10" s="7">
        <v>82.66</v>
      </c>
      <c r="C10" s="8">
        <v>77</v>
      </c>
      <c r="D10" s="9">
        <v>74</v>
      </c>
    </row>
    <row r="11" spans="1:5">
      <c r="A11" s="6" t="s">
        <v>48</v>
      </c>
      <c r="B11" s="7">
        <v>84.88</v>
      </c>
      <c r="C11" s="8">
        <v>80</v>
      </c>
      <c r="D11" s="9">
        <v>73</v>
      </c>
      <c r="E11" t="s">
        <v>216</v>
      </c>
    </row>
    <row r="12" spans="1:4">
      <c r="A12" s="11" t="s">
        <v>50</v>
      </c>
      <c r="B12" s="12">
        <v>81.73</v>
      </c>
      <c r="C12" s="13">
        <v>73</v>
      </c>
      <c r="D12" s="14">
        <v>73</v>
      </c>
    </row>
    <row r="13" spans="1:4">
      <c r="A13" s="6" t="s">
        <v>66</v>
      </c>
      <c r="B13" s="15">
        <v>79.52</v>
      </c>
      <c r="C13" s="8">
        <v>81</v>
      </c>
      <c r="D13" s="9">
        <v>72</v>
      </c>
    </row>
    <row r="14" spans="1:4">
      <c r="A14" s="6" t="s">
        <v>56</v>
      </c>
      <c r="B14" s="7">
        <v>81.21</v>
      </c>
      <c r="C14" s="8">
        <v>87</v>
      </c>
      <c r="D14" s="9">
        <v>71</v>
      </c>
    </row>
    <row r="15" spans="1:4">
      <c r="A15" s="6" t="s">
        <v>65</v>
      </c>
      <c r="B15" s="7">
        <v>80.65</v>
      </c>
      <c r="C15" s="8">
        <v>82</v>
      </c>
      <c r="D15" s="9">
        <v>71</v>
      </c>
    </row>
    <row r="16" spans="1:4">
      <c r="A16" s="6" t="s">
        <v>59</v>
      </c>
      <c r="B16" s="7">
        <v>80.86</v>
      </c>
      <c r="C16" s="8">
        <v>75</v>
      </c>
      <c r="D16" s="9">
        <v>70</v>
      </c>
    </row>
    <row r="17" spans="1:4">
      <c r="A17" s="6" t="s">
        <v>64</v>
      </c>
      <c r="B17" s="7">
        <v>81.25</v>
      </c>
      <c r="C17" s="8">
        <v>81</v>
      </c>
      <c r="D17" s="9">
        <v>69</v>
      </c>
    </row>
    <row r="18" spans="1:5">
      <c r="A18" s="6" t="s">
        <v>45</v>
      </c>
      <c r="B18" s="7">
        <v>86.52</v>
      </c>
      <c r="C18" s="8">
        <v>77</v>
      </c>
      <c r="D18" s="9">
        <v>69</v>
      </c>
      <c r="E18" t="s">
        <v>216</v>
      </c>
    </row>
    <row r="19" spans="1:4">
      <c r="A19" s="11" t="s">
        <v>67</v>
      </c>
      <c r="B19" s="12">
        <v>80.27</v>
      </c>
      <c r="C19" s="13">
        <v>71</v>
      </c>
      <c r="D19" s="14">
        <v>69</v>
      </c>
    </row>
    <row r="20" spans="1:5">
      <c r="A20" s="2" t="s">
        <v>36</v>
      </c>
      <c r="B20" s="3">
        <v>88.75</v>
      </c>
      <c r="C20" s="4">
        <v>83</v>
      </c>
      <c r="D20" s="5">
        <v>67</v>
      </c>
      <c r="E20" t="s">
        <v>216</v>
      </c>
    </row>
    <row r="21" spans="1:4">
      <c r="A21" s="6" t="s">
        <v>61</v>
      </c>
      <c r="B21" s="15">
        <v>79.65</v>
      </c>
      <c r="C21" s="8">
        <v>82</v>
      </c>
      <c r="D21" s="9">
        <v>67</v>
      </c>
    </row>
    <row r="22" spans="1:4">
      <c r="A22" s="11" t="s">
        <v>60</v>
      </c>
      <c r="B22" s="12">
        <v>80.03</v>
      </c>
      <c r="C22" s="13">
        <v>66</v>
      </c>
      <c r="D22" s="14">
        <v>67</v>
      </c>
    </row>
    <row r="23" spans="1:4">
      <c r="A23" s="6" t="s">
        <v>69</v>
      </c>
      <c r="B23" s="15">
        <v>76.07</v>
      </c>
      <c r="C23" s="8">
        <v>78</v>
      </c>
      <c r="D23" s="9">
        <v>65</v>
      </c>
    </row>
    <row r="24" spans="1:4">
      <c r="A24" s="16" t="s">
        <v>42</v>
      </c>
      <c r="B24" s="17">
        <v>85.32</v>
      </c>
      <c r="C24" s="18">
        <v>84</v>
      </c>
      <c r="D24" s="1">
        <v>64</v>
      </c>
    </row>
    <row r="25" spans="1:4">
      <c r="A25" s="16" t="s">
        <v>63</v>
      </c>
      <c r="B25" s="17">
        <v>81.6</v>
      </c>
      <c r="C25" s="18">
        <v>79</v>
      </c>
      <c r="D25" s="1">
        <v>64</v>
      </c>
    </row>
    <row r="26" spans="1:4">
      <c r="A26" s="19" t="s">
        <v>68</v>
      </c>
      <c r="B26" s="20">
        <v>80.25</v>
      </c>
      <c r="C26" s="21">
        <v>74</v>
      </c>
      <c r="D26" s="22">
        <v>64</v>
      </c>
    </row>
    <row r="27" spans="1:4">
      <c r="A27" s="19" t="s">
        <v>62</v>
      </c>
      <c r="B27" s="20">
        <v>82.17</v>
      </c>
      <c r="C27" s="21">
        <v>64</v>
      </c>
      <c r="D27" s="22">
        <v>63</v>
      </c>
    </row>
    <row r="28" spans="1:4">
      <c r="A28" s="19" t="s">
        <v>53</v>
      </c>
      <c r="B28" s="20">
        <v>80.57</v>
      </c>
      <c r="C28" s="21">
        <v>53</v>
      </c>
      <c r="D28" s="22">
        <v>62</v>
      </c>
    </row>
    <row r="29" spans="1:4">
      <c r="A29" s="19" t="s">
        <v>58</v>
      </c>
      <c r="B29" s="20">
        <v>79.8</v>
      </c>
      <c r="C29" s="21">
        <v>71</v>
      </c>
      <c r="D29" s="22">
        <v>61</v>
      </c>
    </row>
    <row r="30" spans="1:4">
      <c r="A30" s="16" t="s">
        <v>70</v>
      </c>
      <c r="B30" s="17">
        <v>73.69</v>
      </c>
      <c r="C30" s="18">
        <v>75</v>
      </c>
      <c r="D30" s="1">
        <v>60</v>
      </c>
    </row>
    <row r="31" spans="1:4">
      <c r="A31" s="16" t="s">
        <v>71</v>
      </c>
      <c r="B31" s="17">
        <v>73.29</v>
      </c>
      <c r="C31" s="18">
        <v>77</v>
      </c>
      <c r="D31" s="1">
        <v>52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Sheet1</vt:lpstr>
      <vt:lpstr>加权</vt:lpstr>
      <vt:lpstr>奖状</vt:lpstr>
      <vt:lpstr>通告</vt:lpstr>
      <vt:lpstr>最低成绩</vt:lpstr>
      <vt:lpstr>体侧</vt:lpstr>
      <vt:lpstr>创先争优先进个人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2016-04-27T21:28:00Z</dcterms:created>
  <dcterms:modified xsi:type="dcterms:W3CDTF">2019-10-24T01:42:43Z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