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7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<sst xmlns="http://schemas.openxmlformats.org/spreadsheetml/2006/main" count="150" uniqueCount="103">
  <si>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</si>
  <si>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</si>
  <si>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</si>
  <si>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</si>
  <si>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</si>
  <si>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</si>
  <si>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</si>
  <si>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</si>
  <si>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</si>
  <si>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</si>
  <si>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</si>
  <si>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</si>
  <si>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</si>
  <si>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</si>
  <si>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</si>
  <si>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</si>
  <si>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</si>
  <si>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</si>
  <si>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</si>
  <si>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12"/>
        <rFont val="仿宋"/>
        <charset val="134"/>
      </rPr>
      <t>学业成绩分</t>
    </r>
    <r>
      <rPr>
        <sz val="12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</si>
  <si>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</si>
  <si>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</si>
  <si>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</si>
  <si>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b/>
        <sz val="12"/>
        <rFont val="仿宋"/>
        <charset val="134"/>
      </rPr>
      <t>思想品德分</t>
    </r>
    <r>
      <rPr>
        <sz val="12"/>
        <rFont val="仿宋"/>
        <charset val="134"/>
      </rPr>
      <t>D=(D1+D2+D3)*15%</t>
    </r>
  </si>
  <si>
    <t>体育分（T）</t>
  </si>
  <si>
    <t>荣誉称号及活动获奖分（R）</t>
  </si>
  <si>
    <r>
      <rPr>
        <b/>
        <sz val="12"/>
        <rFont val="仿宋"/>
        <charset val="134"/>
      </rPr>
      <t>综合素质分</t>
    </r>
    <r>
      <rPr>
        <sz val="12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</si>
  <si>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</si>
  <si>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</si>
  <si>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</si>
  <si>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</si>
  <si>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</si>
  <si>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</si>
  <si>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b/>
        <sz val="12"/>
        <rFont val="仿宋"/>
        <charset val="134"/>
      </rPr>
      <t>体育分</t>
    </r>
    <r>
      <rPr>
        <sz val="12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</si>
  <si>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</si>
  <si>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</si>
  <si>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</si>
  <si>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b/>
        <sz val="12"/>
        <rFont val="仿宋"/>
        <charset val="134"/>
      </rPr>
      <t>荣誉称号及活动获奖分</t>
    </r>
    <r>
      <rPr>
        <sz val="12"/>
        <rFont val="仿宋"/>
        <charset val="134"/>
      </rPr>
      <t>R=(R1+R2+R3)*25%</t>
    </r>
  </si>
  <si>
    <t>F</t>
  </si>
  <si>
    <t>日语19-1班</t>
  </si>
  <si>
    <t>毕海璐</t>
  </si>
  <si>
    <t>91.13</t>
  </si>
  <si>
    <t>国家励志奖学金</t>
  </si>
  <si>
    <t>魏艺婷</t>
  </si>
  <si>
    <t>88.06</t>
  </si>
  <si>
    <t>孙越崎一等奖</t>
  </si>
  <si>
    <t>郑媛媛</t>
  </si>
  <si>
    <t>87.27</t>
  </si>
  <si>
    <t>孙越崎二等奖</t>
  </si>
  <si>
    <t>林楚惠</t>
  </si>
  <si>
    <t>87.11</t>
  </si>
  <si>
    <t>刘谢静</t>
  </si>
  <si>
    <t>88.57</t>
  </si>
  <si>
    <t>不达标</t>
  </si>
  <si>
    <t>张梦茹</t>
  </si>
  <si>
    <t>86.75</t>
  </si>
  <si>
    <t>孙越崎三等奖</t>
  </si>
  <si>
    <t>张庆伟</t>
  </si>
  <si>
    <t>85.88</t>
  </si>
  <si>
    <t>陈莹莹</t>
  </si>
  <si>
    <t>83.71</t>
  </si>
  <si>
    <t>卢雪华</t>
  </si>
  <si>
    <t>86.03</t>
  </si>
  <si>
    <t>乔慧娟</t>
  </si>
  <si>
    <t>84.43</t>
  </si>
  <si>
    <t>杨雨</t>
  </si>
  <si>
    <t>86.27</t>
  </si>
  <si>
    <t>肖佳鑫</t>
  </si>
  <si>
    <t>84.73</t>
  </si>
  <si>
    <t>王燕</t>
  </si>
  <si>
    <t>87.22</t>
  </si>
  <si>
    <t>郭子仪</t>
  </si>
  <si>
    <t>82.98</t>
  </si>
  <si>
    <t>黄赛阳</t>
  </si>
  <si>
    <t>89.33</t>
  </si>
  <si>
    <t>章陆霜</t>
  </si>
  <si>
    <t>83.86</t>
  </si>
  <si>
    <t>崔培茹</t>
  </si>
  <si>
    <t>82</t>
  </si>
  <si>
    <t>杨帅珂</t>
  </si>
  <si>
    <t>85.14</t>
  </si>
  <si>
    <t>张盼盼</t>
  </si>
  <si>
    <t>81.71</t>
  </si>
  <si>
    <t>毛艺杰</t>
  </si>
  <si>
    <t>87.04</t>
  </si>
  <si>
    <t>李远方</t>
  </si>
  <si>
    <t>81.84</t>
  </si>
  <si>
    <t>杨萍</t>
  </si>
  <si>
    <t>85.5</t>
  </si>
  <si>
    <t>周秋月</t>
  </si>
  <si>
    <t>81.48</t>
  </si>
  <si>
    <t>吴渊博</t>
  </si>
  <si>
    <t>79.41</t>
  </si>
  <si>
    <t>崔淑云</t>
  </si>
  <si>
    <t>76.83</t>
  </si>
  <si>
    <t>杜京京</t>
  </si>
  <si>
    <t>84.16</t>
  </si>
  <si>
    <t>吴志红</t>
  </si>
  <si>
    <t>82.77</t>
  </si>
  <si>
    <t>朱晓娟</t>
  </si>
  <si>
    <t>76.37</t>
  </si>
  <si>
    <t>熊壮</t>
  </si>
  <si>
    <t>76.48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</si>
</sst>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  <numFmt numFmtId="177" formatCode="0.00_ "/>
    <numFmt numFmtId="178" formatCode="0.0"/>
  </numFmts>
  <fonts count="32">
    <font>
      <sz val="11"/>
      <color theme="1"/>
      <name val="宋体"/>
      <charset val="134"/>
      <scheme val="minor"/>
    </font>
    <font>
      <sz val="10"/>
      <name val="楷体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0"/>
      <color theme="1"/>
      <name val="楷体"/>
      <charset val="134"/>
    </font>
    <font>
      <sz val="10"/>
      <color indexed="8"/>
      <name val="楷体"/>
      <charset val="134"/>
    </font>
    <font>
      <sz val="10"/>
      <color rgb="FF000000"/>
      <name val="楷体"/>
      <charset val="134"/>
    </font>
    <font>
      <sz val="11"/>
      <color theme="1"/>
      <name val="楷体"/>
      <charset val="134"/>
    </font>
    <font>
      <sz val="10"/>
      <color rgb="FF0070C0"/>
      <name val="楷体"/>
      <charset val="134"/>
    </font>
    <font>
      <sz val="12"/>
      <color rgb="FF0070C0"/>
      <name val="仿宋"/>
      <charset val="134"/>
    </font>
    <font>
      <sz val="12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27" fillId="28" borderId="9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5" xfId="0" applyFont="1" applyFill="1" applyBorder="1" applyAlignment="1">
      <alignment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8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2"/>
  <sheetViews>
    <sheetView tabSelected="1" zoomScale="71" zoomScaleNormal="71" workbookViewId="0">
      <selection activeCell="P5" sqref="P5"/>
    </sheetView>
  </sheetViews>
  <sheetFormatPr defaultColWidth="8.72727272727273" defaultRowHeight="14"/>
  <cols>
    <col min="25" max="25" width="16.8909090909091" customWidth="1"/>
  </cols>
  <sheetData>
    <row r="1" ht="15" spans="1:26">
      <c r="A1" s="2"/>
      <c r="B1" s="3"/>
      <c r="C1" s="4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" spans="1:26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0" t="s">
        <v>3</v>
      </c>
      <c r="T2" s="30"/>
      <c r="U2" s="30"/>
      <c r="V2" s="30"/>
      <c r="W2" s="30"/>
      <c r="X2" s="30"/>
      <c r="Y2" s="33"/>
      <c r="Z2" s="33"/>
    </row>
    <row r="3" ht="30" spans="1:26">
      <c r="A3" s="7" t="s">
        <v>4</v>
      </c>
      <c r="B3" s="4" t="s">
        <v>5</v>
      </c>
      <c r="C3" s="8" t="s">
        <v>6</v>
      </c>
      <c r="D3" s="4" t="s">
        <v>7</v>
      </c>
      <c r="E3" s="4"/>
      <c r="F3" s="4"/>
      <c r="G3" s="4" t="s">
        <v>8</v>
      </c>
      <c r="H3" s="4"/>
      <c r="I3" s="4"/>
      <c r="J3" s="4"/>
      <c r="K3" s="4" t="s">
        <v>9</v>
      </c>
      <c r="L3" s="4"/>
      <c r="M3" s="4"/>
      <c r="N3" s="4"/>
      <c r="O3" s="4"/>
      <c r="P3" s="4"/>
      <c r="Q3" s="4"/>
      <c r="R3" s="4"/>
      <c r="S3" s="4"/>
      <c r="T3" s="8" t="s">
        <v>10</v>
      </c>
      <c r="U3" s="4" t="s">
        <v>11</v>
      </c>
      <c r="V3" s="4"/>
      <c r="W3" s="31" t="s">
        <v>12</v>
      </c>
      <c r="X3" s="31" t="s">
        <v>13</v>
      </c>
      <c r="Y3" s="8" t="s">
        <v>14</v>
      </c>
      <c r="Z3" s="33" t="s">
        <v>15</v>
      </c>
    </row>
    <row r="4" ht="30" spans="1:26">
      <c r="A4" s="7"/>
      <c r="B4" s="4"/>
      <c r="C4" s="8" t="s">
        <v>16</v>
      </c>
      <c r="D4" s="9" t="s">
        <v>17</v>
      </c>
      <c r="E4" s="10" t="s">
        <v>18</v>
      </c>
      <c r="F4" s="9" t="s">
        <v>19</v>
      </c>
      <c r="G4" s="8" t="s">
        <v>20</v>
      </c>
      <c r="H4" s="8" t="s">
        <v>21</v>
      </c>
      <c r="I4" s="8" t="s">
        <v>22</v>
      </c>
      <c r="J4" s="23" t="s">
        <v>23</v>
      </c>
      <c r="K4" s="4" t="s">
        <v>24</v>
      </c>
      <c r="L4" s="4"/>
      <c r="M4" s="4"/>
      <c r="N4" s="4"/>
      <c r="O4" s="4" t="s">
        <v>25</v>
      </c>
      <c r="P4" s="4"/>
      <c r="Q4" s="4"/>
      <c r="R4" s="4"/>
      <c r="S4" s="8" t="s">
        <v>26</v>
      </c>
      <c r="T4" s="8"/>
      <c r="U4" s="32" t="s">
        <v>27</v>
      </c>
      <c r="V4" s="33" t="s">
        <v>28</v>
      </c>
      <c r="W4" s="31"/>
      <c r="X4" s="31"/>
      <c r="Y4" s="8"/>
      <c r="Z4" s="33"/>
    </row>
    <row r="5" ht="105" spans="1:26">
      <c r="A5" s="11"/>
      <c r="B5" s="4"/>
      <c r="C5" s="8" t="s">
        <v>29</v>
      </c>
      <c r="D5" s="9"/>
      <c r="E5" s="10"/>
      <c r="F5" s="9"/>
      <c r="G5" s="8"/>
      <c r="H5" s="8"/>
      <c r="I5" s="8"/>
      <c r="J5" s="23"/>
      <c r="K5" s="23" t="s">
        <v>30</v>
      </c>
      <c r="L5" s="10" t="s">
        <v>31</v>
      </c>
      <c r="M5" s="23" t="s">
        <v>32</v>
      </c>
      <c r="N5" s="8" t="s">
        <v>33</v>
      </c>
      <c r="O5" s="8" t="s">
        <v>34</v>
      </c>
      <c r="P5" s="24" t="s">
        <v>35</v>
      </c>
      <c r="Q5" s="8" t="s">
        <v>36</v>
      </c>
      <c r="R5" s="8" t="s">
        <v>37</v>
      </c>
      <c r="S5" s="8"/>
      <c r="T5" s="4" t="s">
        <v>38</v>
      </c>
      <c r="U5" s="32"/>
      <c r="V5" s="33"/>
      <c r="W5" s="31"/>
      <c r="X5" s="31"/>
      <c r="Y5" s="8"/>
      <c r="Z5" s="33"/>
    </row>
    <row r="6" ht="15" spans="1:26">
      <c r="A6" s="12" t="s">
        <v>39</v>
      </c>
      <c r="B6" s="13">
        <v>1</v>
      </c>
      <c r="C6" s="13" t="s">
        <v>40</v>
      </c>
      <c r="D6" s="14" t="s">
        <v>41</v>
      </c>
      <c r="E6" s="15">
        <v>0</v>
      </c>
      <c r="F6" s="16">
        <f t="shared" ref="F6:F34" si="0">(D6+E6)*0.7</f>
        <v>63.791</v>
      </c>
      <c r="G6" s="13">
        <v>59</v>
      </c>
      <c r="H6" s="13">
        <v>20</v>
      </c>
      <c r="I6" s="17">
        <v>20</v>
      </c>
      <c r="J6" s="19">
        <f t="shared" ref="J6:J34" si="1">(G6+H6+I6)*0.15</f>
        <v>14.85</v>
      </c>
      <c r="K6" s="25">
        <v>91</v>
      </c>
      <c r="L6" s="13">
        <v>82</v>
      </c>
      <c r="M6" s="26">
        <v>1</v>
      </c>
      <c r="N6" s="27">
        <f t="shared" ref="N6:N34" si="2">(K6*0.6+L6*0.2+M6*0.2)*0.1</f>
        <v>7.12</v>
      </c>
      <c r="O6" s="20">
        <v>6</v>
      </c>
      <c r="P6" s="28">
        <v>4.3</v>
      </c>
      <c r="Q6" s="28">
        <v>22</v>
      </c>
      <c r="R6" s="27">
        <v>5.3</v>
      </c>
      <c r="S6" s="19">
        <f t="shared" ref="S6:S34" si="3">(N6+R6)</f>
        <v>12.42</v>
      </c>
      <c r="T6" s="17">
        <v>0</v>
      </c>
      <c r="U6" s="19">
        <f>F6+J6+S6-T6</f>
        <v>91.061</v>
      </c>
      <c r="V6" s="13">
        <v>1</v>
      </c>
      <c r="W6" s="17">
        <v>82</v>
      </c>
      <c r="X6" s="17"/>
      <c r="Y6" s="35" t="s">
        <v>42</v>
      </c>
      <c r="Z6" s="36"/>
    </row>
    <row r="7" ht="15" spans="1:26">
      <c r="A7" s="12" t="s">
        <v>39</v>
      </c>
      <c r="B7" s="13">
        <v>2</v>
      </c>
      <c r="C7" s="13" t="s">
        <v>43</v>
      </c>
      <c r="D7" s="14" t="s">
        <v>44</v>
      </c>
      <c r="E7" s="15">
        <v>0</v>
      </c>
      <c r="F7" s="16">
        <f t="shared" si="0"/>
        <v>61.642</v>
      </c>
      <c r="G7" s="13">
        <v>57</v>
      </c>
      <c r="H7" s="13">
        <v>20</v>
      </c>
      <c r="I7" s="17">
        <v>20</v>
      </c>
      <c r="J7" s="19">
        <f t="shared" si="1"/>
        <v>14.55</v>
      </c>
      <c r="K7" s="25">
        <v>85</v>
      </c>
      <c r="L7" s="13">
        <v>81.2</v>
      </c>
      <c r="M7" s="26">
        <v>1</v>
      </c>
      <c r="N7" s="27">
        <f t="shared" si="2"/>
        <v>6.744</v>
      </c>
      <c r="O7" s="20">
        <v>6</v>
      </c>
      <c r="P7" s="28">
        <v>10.6</v>
      </c>
      <c r="Q7" s="28">
        <v>15</v>
      </c>
      <c r="R7" s="27">
        <v>5.283</v>
      </c>
      <c r="S7" s="19">
        <f t="shared" si="3"/>
        <v>12.027</v>
      </c>
      <c r="T7" s="17">
        <v>0</v>
      </c>
      <c r="U7" s="19">
        <f t="shared" ref="U6:U34" si="4">F7+J7+S7-T7</f>
        <v>88.219</v>
      </c>
      <c r="V7" s="13">
        <v>2</v>
      </c>
      <c r="W7" s="17">
        <v>65</v>
      </c>
      <c r="X7" s="13"/>
      <c r="Y7" s="35" t="s">
        <v>45</v>
      </c>
      <c r="Z7" s="37"/>
    </row>
    <row r="8" ht="15" spans="1:26">
      <c r="A8" s="12" t="s">
        <v>39</v>
      </c>
      <c r="B8" s="13">
        <v>3</v>
      </c>
      <c r="C8" s="13" t="s">
        <v>46</v>
      </c>
      <c r="D8" s="14" t="s">
        <v>47</v>
      </c>
      <c r="E8" s="15">
        <v>0</v>
      </c>
      <c r="F8" s="16">
        <f t="shared" si="0"/>
        <v>61.089</v>
      </c>
      <c r="G8" s="13">
        <v>59</v>
      </c>
      <c r="H8" s="13">
        <v>20</v>
      </c>
      <c r="I8" s="17">
        <v>20</v>
      </c>
      <c r="J8" s="19">
        <f t="shared" si="1"/>
        <v>14.85</v>
      </c>
      <c r="K8" s="25">
        <v>86</v>
      </c>
      <c r="L8" s="13">
        <v>84.8</v>
      </c>
      <c r="M8" s="26">
        <v>1</v>
      </c>
      <c r="N8" s="27">
        <f t="shared" si="2"/>
        <v>6.876</v>
      </c>
      <c r="O8" s="29">
        <v>8</v>
      </c>
      <c r="P8" s="19">
        <v>5.6</v>
      </c>
      <c r="Q8" s="19">
        <v>20</v>
      </c>
      <c r="R8" s="27">
        <v>5.34</v>
      </c>
      <c r="S8" s="19">
        <f t="shared" si="3"/>
        <v>12.216</v>
      </c>
      <c r="T8" s="17">
        <v>0</v>
      </c>
      <c r="U8" s="19">
        <f t="shared" si="4"/>
        <v>88.155</v>
      </c>
      <c r="V8" s="13">
        <v>3</v>
      </c>
      <c r="W8" s="17">
        <v>79</v>
      </c>
      <c r="X8" s="13"/>
      <c r="Y8" s="35" t="s">
        <v>48</v>
      </c>
      <c r="Z8" s="38"/>
    </row>
    <row r="9" ht="15" spans="1:26">
      <c r="A9" s="12" t="s">
        <v>39</v>
      </c>
      <c r="B9" s="13">
        <v>4</v>
      </c>
      <c r="C9" s="13" t="s">
        <v>49</v>
      </c>
      <c r="D9" s="14" t="s">
        <v>50</v>
      </c>
      <c r="E9" s="15">
        <v>0</v>
      </c>
      <c r="F9" s="16">
        <f t="shared" si="0"/>
        <v>60.977</v>
      </c>
      <c r="G9" s="13">
        <v>59</v>
      </c>
      <c r="H9" s="13">
        <v>20</v>
      </c>
      <c r="I9" s="17">
        <v>20</v>
      </c>
      <c r="J9" s="19">
        <f t="shared" si="1"/>
        <v>14.85</v>
      </c>
      <c r="K9" s="25">
        <v>81.5</v>
      </c>
      <c r="L9" s="13">
        <v>83.6</v>
      </c>
      <c r="M9" s="26">
        <v>0.9767</v>
      </c>
      <c r="N9" s="27">
        <f t="shared" si="2"/>
        <v>6.581534</v>
      </c>
      <c r="O9" s="25">
        <v>12</v>
      </c>
      <c r="P9" s="27">
        <v>1.4</v>
      </c>
      <c r="Q9" s="27">
        <v>21</v>
      </c>
      <c r="R9" s="27">
        <v>5.375</v>
      </c>
      <c r="S9" s="19">
        <f t="shared" si="3"/>
        <v>11.956534</v>
      </c>
      <c r="T9" s="17">
        <v>0</v>
      </c>
      <c r="U9" s="19">
        <f t="shared" si="4"/>
        <v>87.783534</v>
      </c>
      <c r="V9" s="13">
        <v>4</v>
      </c>
      <c r="W9" s="17">
        <v>78</v>
      </c>
      <c r="X9" s="13"/>
      <c r="Y9" s="35"/>
      <c r="Z9" s="37"/>
    </row>
    <row r="10" ht="15" spans="1:26">
      <c r="A10" s="12" t="s">
        <v>39</v>
      </c>
      <c r="B10" s="13">
        <v>5</v>
      </c>
      <c r="C10" s="13" t="s">
        <v>51</v>
      </c>
      <c r="D10" s="14" t="s">
        <v>52</v>
      </c>
      <c r="E10" s="15">
        <v>0</v>
      </c>
      <c r="F10" s="16">
        <f t="shared" si="0"/>
        <v>61.999</v>
      </c>
      <c r="G10" s="13">
        <v>59</v>
      </c>
      <c r="H10" s="13">
        <v>20</v>
      </c>
      <c r="I10" s="17">
        <v>20</v>
      </c>
      <c r="J10" s="19">
        <f t="shared" si="1"/>
        <v>14.85</v>
      </c>
      <c r="K10" s="25">
        <v>85</v>
      </c>
      <c r="L10" s="13">
        <v>60</v>
      </c>
      <c r="M10" s="26">
        <v>1</v>
      </c>
      <c r="N10" s="27">
        <f t="shared" si="2"/>
        <v>6.32</v>
      </c>
      <c r="O10" s="25">
        <v>8</v>
      </c>
      <c r="P10" s="27">
        <v>4.5</v>
      </c>
      <c r="Q10" s="27">
        <v>6</v>
      </c>
      <c r="R10" s="27">
        <v>4.55</v>
      </c>
      <c r="S10" s="19">
        <f t="shared" si="3"/>
        <v>10.87</v>
      </c>
      <c r="T10" s="17">
        <v>0</v>
      </c>
      <c r="U10" s="19">
        <f t="shared" si="4"/>
        <v>87.719</v>
      </c>
      <c r="V10" s="13">
        <v>5</v>
      </c>
      <c r="W10" s="13">
        <v>65</v>
      </c>
      <c r="X10" s="13" t="s">
        <v>53</v>
      </c>
      <c r="Y10" s="35"/>
      <c r="Z10" s="36"/>
    </row>
    <row r="11" ht="15" spans="1:26">
      <c r="A11" s="12" t="s">
        <v>39</v>
      </c>
      <c r="B11" s="13">
        <v>6</v>
      </c>
      <c r="C11" s="13" t="s">
        <v>54</v>
      </c>
      <c r="D11" s="14" t="s">
        <v>55</v>
      </c>
      <c r="E11" s="15">
        <v>0</v>
      </c>
      <c r="F11" s="16">
        <f t="shared" si="0"/>
        <v>60.725</v>
      </c>
      <c r="G11" s="13">
        <v>58</v>
      </c>
      <c r="H11" s="13">
        <v>20</v>
      </c>
      <c r="I11" s="17">
        <v>20</v>
      </c>
      <c r="J11" s="19">
        <f t="shared" si="1"/>
        <v>14.7</v>
      </c>
      <c r="K11" s="25">
        <v>81.5</v>
      </c>
      <c r="L11" s="13">
        <v>77.8</v>
      </c>
      <c r="M11" s="26">
        <v>1</v>
      </c>
      <c r="N11" s="27">
        <f t="shared" si="2"/>
        <v>6.466</v>
      </c>
      <c r="O11" s="25">
        <v>18</v>
      </c>
      <c r="P11" s="27">
        <v>4.8</v>
      </c>
      <c r="Q11" s="27">
        <v>13.5</v>
      </c>
      <c r="R11" s="27">
        <v>5.425</v>
      </c>
      <c r="S11" s="19">
        <f t="shared" si="3"/>
        <v>11.891</v>
      </c>
      <c r="T11" s="17">
        <v>0.1</v>
      </c>
      <c r="U11" s="19">
        <f t="shared" si="4"/>
        <v>87.216</v>
      </c>
      <c r="V11" s="13">
        <v>6</v>
      </c>
      <c r="W11" s="13">
        <v>67</v>
      </c>
      <c r="X11" s="17"/>
      <c r="Y11" s="35" t="s">
        <v>56</v>
      </c>
      <c r="Z11" s="39"/>
    </row>
    <row r="12" ht="15" spans="1:26">
      <c r="A12" s="12" t="s">
        <v>39</v>
      </c>
      <c r="B12" s="13">
        <v>7</v>
      </c>
      <c r="C12" s="13" t="s">
        <v>57</v>
      </c>
      <c r="D12" s="14" t="s">
        <v>58</v>
      </c>
      <c r="E12" s="15">
        <v>0</v>
      </c>
      <c r="F12" s="16">
        <f t="shared" si="0"/>
        <v>60.116</v>
      </c>
      <c r="G12" s="13">
        <v>59</v>
      </c>
      <c r="H12" s="13">
        <v>20</v>
      </c>
      <c r="I12" s="17">
        <v>20</v>
      </c>
      <c r="J12" s="19">
        <f t="shared" si="1"/>
        <v>14.85</v>
      </c>
      <c r="K12" s="25">
        <v>83.5</v>
      </c>
      <c r="L12" s="13">
        <v>85.7</v>
      </c>
      <c r="M12" s="26">
        <v>1</v>
      </c>
      <c r="N12" s="27">
        <f t="shared" si="2"/>
        <v>6.744</v>
      </c>
      <c r="O12" s="25">
        <v>0</v>
      </c>
      <c r="P12" s="27">
        <v>11.3</v>
      </c>
      <c r="Q12" s="27">
        <v>27</v>
      </c>
      <c r="R12" s="27">
        <v>5.4575</v>
      </c>
      <c r="S12" s="19">
        <f t="shared" si="3"/>
        <v>12.2015</v>
      </c>
      <c r="T12" s="17">
        <v>0</v>
      </c>
      <c r="U12" s="19">
        <f t="shared" si="4"/>
        <v>87.1675</v>
      </c>
      <c r="V12" s="13">
        <v>7</v>
      </c>
      <c r="W12" s="13">
        <v>60</v>
      </c>
      <c r="X12" s="17"/>
      <c r="Y12" s="35" t="s">
        <v>56</v>
      </c>
      <c r="Z12" s="40"/>
    </row>
    <row r="13" ht="15" spans="1:26">
      <c r="A13" s="12" t="s">
        <v>39</v>
      </c>
      <c r="B13" s="13">
        <v>8</v>
      </c>
      <c r="C13" s="13" t="s">
        <v>59</v>
      </c>
      <c r="D13" s="14" t="s">
        <v>60</v>
      </c>
      <c r="E13" s="15">
        <v>0</v>
      </c>
      <c r="F13" s="16">
        <f t="shared" si="0"/>
        <v>58.597</v>
      </c>
      <c r="G13" s="13">
        <v>60</v>
      </c>
      <c r="H13" s="13">
        <v>20</v>
      </c>
      <c r="I13" s="17">
        <v>20</v>
      </c>
      <c r="J13" s="19">
        <f t="shared" si="1"/>
        <v>15</v>
      </c>
      <c r="K13" s="25">
        <v>87</v>
      </c>
      <c r="L13" s="13">
        <v>83</v>
      </c>
      <c r="M13" s="26">
        <v>1</v>
      </c>
      <c r="N13" s="27">
        <f t="shared" si="2"/>
        <v>6.9</v>
      </c>
      <c r="O13" s="20">
        <v>4</v>
      </c>
      <c r="P13" s="19">
        <v>7.2</v>
      </c>
      <c r="Q13" s="28">
        <v>26</v>
      </c>
      <c r="R13" s="27">
        <v>5.43</v>
      </c>
      <c r="S13" s="19">
        <f t="shared" si="3"/>
        <v>12.33</v>
      </c>
      <c r="T13" s="17">
        <v>0</v>
      </c>
      <c r="U13" s="19">
        <f t="shared" si="4"/>
        <v>85.927</v>
      </c>
      <c r="V13" s="13">
        <v>8</v>
      </c>
      <c r="W13" s="17">
        <v>67</v>
      </c>
      <c r="X13" s="17"/>
      <c r="Y13" s="35" t="s">
        <v>56</v>
      </c>
      <c r="Z13" s="41"/>
    </row>
    <row r="14" ht="15" spans="1:26">
      <c r="A14" s="12" t="s">
        <v>39</v>
      </c>
      <c r="B14" s="13">
        <v>9</v>
      </c>
      <c r="C14" s="13" t="s">
        <v>61</v>
      </c>
      <c r="D14" s="14" t="s">
        <v>62</v>
      </c>
      <c r="E14" s="15">
        <v>0</v>
      </c>
      <c r="F14" s="16">
        <f t="shared" si="0"/>
        <v>60.221</v>
      </c>
      <c r="G14" s="13">
        <v>57</v>
      </c>
      <c r="H14" s="13">
        <v>20</v>
      </c>
      <c r="I14" s="17">
        <v>20</v>
      </c>
      <c r="J14" s="19">
        <f t="shared" si="1"/>
        <v>14.55</v>
      </c>
      <c r="K14" s="25">
        <v>86</v>
      </c>
      <c r="L14" s="13">
        <v>71</v>
      </c>
      <c r="M14" s="26">
        <v>1</v>
      </c>
      <c r="N14" s="27">
        <f t="shared" si="2"/>
        <v>6.6</v>
      </c>
      <c r="O14" s="25">
        <v>2</v>
      </c>
      <c r="P14" s="27">
        <v>1.9</v>
      </c>
      <c r="Q14" s="27">
        <v>13</v>
      </c>
      <c r="R14" s="27">
        <f t="shared" ref="R14:R18" si="5">(O14+P14+Q14)*0.25</f>
        <v>4.225</v>
      </c>
      <c r="S14" s="19">
        <f t="shared" si="3"/>
        <v>10.825</v>
      </c>
      <c r="T14" s="17">
        <v>0</v>
      </c>
      <c r="U14" s="19">
        <f t="shared" si="4"/>
        <v>85.596</v>
      </c>
      <c r="V14" s="13">
        <v>9</v>
      </c>
      <c r="W14" s="13">
        <v>60</v>
      </c>
      <c r="X14" s="13" t="s">
        <v>53</v>
      </c>
      <c r="Y14" s="35"/>
      <c r="Z14" s="36"/>
    </row>
    <row r="15" ht="15" spans="1:26">
      <c r="A15" s="12" t="s">
        <v>39</v>
      </c>
      <c r="B15" s="13">
        <v>10</v>
      </c>
      <c r="C15" s="13" t="s">
        <v>63</v>
      </c>
      <c r="D15" s="14" t="s">
        <v>64</v>
      </c>
      <c r="E15" s="15">
        <v>0</v>
      </c>
      <c r="F15" s="16">
        <f t="shared" si="0"/>
        <v>59.101</v>
      </c>
      <c r="G15" s="13">
        <v>58</v>
      </c>
      <c r="H15" s="13">
        <v>19.97</v>
      </c>
      <c r="I15" s="17">
        <v>20</v>
      </c>
      <c r="J15" s="19">
        <f t="shared" si="1"/>
        <v>14.6955</v>
      </c>
      <c r="K15" s="25">
        <v>79.5</v>
      </c>
      <c r="L15" s="13">
        <v>72.1</v>
      </c>
      <c r="M15" s="26">
        <v>1</v>
      </c>
      <c r="N15" s="27">
        <f t="shared" si="2"/>
        <v>6.232</v>
      </c>
      <c r="O15" s="25">
        <v>10</v>
      </c>
      <c r="P15" s="27">
        <v>3.8</v>
      </c>
      <c r="Q15" s="27">
        <v>11</v>
      </c>
      <c r="R15" s="27">
        <v>5.12</v>
      </c>
      <c r="S15" s="19">
        <f t="shared" si="3"/>
        <v>11.352</v>
      </c>
      <c r="T15" s="17">
        <v>0</v>
      </c>
      <c r="U15" s="19">
        <f t="shared" si="4"/>
        <v>85.1485</v>
      </c>
      <c r="V15" s="13">
        <v>10</v>
      </c>
      <c r="W15" s="13">
        <v>76</v>
      </c>
      <c r="X15" s="13" t="s">
        <v>53</v>
      </c>
      <c r="Y15" s="35"/>
      <c r="Z15" s="33"/>
    </row>
    <row r="16" ht="15" spans="1:26">
      <c r="A16" s="12" t="s">
        <v>39</v>
      </c>
      <c r="B16" s="13">
        <v>11</v>
      </c>
      <c r="C16" s="13" t="s">
        <v>65</v>
      </c>
      <c r="D16" s="14" t="s">
        <v>66</v>
      </c>
      <c r="E16" s="15">
        <v>0</v>
      </c>
      <c r="F16" s="16">
        <f t="shared" si="0"/>
        <v>60.389</v>
      </c>
      <c r="G16" s="13">
        <v>59</v>
      </c>
      <c r="H16" s="13">
        <v>20</v>
      </c>
      <c r="I16" s="17">
        <v>20</v>
      </c>
      <c r="J16" s="19">
        <f t="shared" si="1"/>
        <v>14.85</v>
      </c>
      <c r="K16" s="25">
        <v>86.5</v>
      </c>
      <c r="L16" s="13">
        <v>77.5</v>
      </c>
      <c r="M16" s="26">
        <v>1</v>
      </c>
      <c r="N16" s="27">
        <f t="shared" si="2"/>
        <v>6.76</v>
      </c>
      <c r="O16" s="25">
        <v>4</v>
      </c>
      <c r="P16" s="27">
        <v>0.3</v>
      </c>
      <c r="Q16" s="27">
        <v>8</v>
      </c>
      <c r="R16" s="27">
        <f t="shared" si="5"/>
        <v>3.075</v>
      </c>
      <c r="S16" s="19">
        <f t="shared" si="3"/>
        <v>9.835</v>
      </c>
      <c r="T16" s="17">
        <v>0</v>
      </c>
      <c r="U16" s="19">
        <f t="shared" si="4"/>
        <v>85.074</v>
      </c>
      <c r="V16" s="13">
        <v>11</v>
      </c>
      <c r="W16" s="13">
        <v>66</v>
      </c>
      <c r="X16" s="13"/>
      <c r="Y16" s="35" t="s">
        <v>56</v>
      </c>
      <c r="Z16" s="36"/>
    </row>
    <row r="17" ht="15" spans="1:26">
      <c r="A17" s="12" t="s">
        <v>39</v>
      </c>
      <c r="B17" s="13">
        <v>12</v>
      </c>
      <c r="C17" s="13" t="s">
        <v>67</v>
      </c>
      <c r="D17" s="14" t="s">
        <v>68</v>
      </c>
      <c r="E17" s="15">
        <v>0</v>
      </c>
      <c r="F17" s="16">
        <f t="shared" si="0"/>
        <v>59.311</v>
      </c>
      <c r="G17" s="13">
        <v>58</v>
      </c>
      <c r="H17" s="13">
        <v>20</v>
      </c>
      <c r="I17" s="17">
        <v>20</v>
      </c>
      <c r="J17" s="19">
        <f t="shared" si="1"/>
        <v>14.7</v>
      </c>
      <c r="K17" s="25">
        <v>86</v>
      </c>
      <c r="L17" s="13">
        <v>80.4</v>
      </c>
      <c r="M17" s="26">
        <v>1</v>
      </c>
      <c r="N17" s="27">
        <f t="shared" si="2"/>
        <v>6.788</v>
      </c>
      <c r="O17" s="29">
        <v>8</v>
      </c>
      <c r="P17" s="19">
        <v>1</v>
      </c>
      <c r="Q17" s="19">
        <v>7</v>
      </c>
      <c r="R17" s="27">
        <f t="shared" si="5"/>
        <v>4</v>
      </c>
      <c r="S17" s="19">
        <f t="shared" si="3"/>
        <v>10.788</v>
      </c>
      <c r="T17" s="17">
        <v>0</v>
      </c>
      <c r="U17" s="19">
        <f t="shared" si="4"/>
        <v>84.799</v>
      </c>
      <c r="V17" s="13">
        <v>12</v>
      </c>
      <c r="W17" s="17">
        <v>73</v>
      </c>
      <c r="X17" s="17"/>
      <c r="Y17" s="35" t="s">
        <v>56</v>
      </c>
      <c r="Z17" s="42"/>
    </row>
    <row r="18" ht="15" spans="1:26">
      <c r="A18" s="12" t="s">
        <v>39</v>
      </c>
      <c r="B18" s="13">
        <v>13</v>
      </c>
      <c r="C18" s="13" t="s">
        <v>69</v>
      </c>
      <c r="D18" s="14" t="s">
        <v>70</v>
      </c>
      <c r="E18" s="15">
        <v>0</v>
      </c>
      <c r="F18" s="16">
        <f t="shared" si="0"/>
        <v>61.054</v>
      </c>
      <c r="G18" s="13">
        <v>57</v>
      </c>
      <c r="H18" s="13">
        <v>19.97</v>
      </c>
      <c r="I18" s="17">
        <v>20</v>
      </c>
      <c r="J18" s="19">
        <f t="shared" si="1"/>
        <v>14.5455</v>
      </c>
      <c r="K18" s="25">
        <v>81.5</v>
      </c>
      <c r="L18" s="13">
        <v>69.2</v>
      </c>
      <c r="M18" s="26">
        <v>1</v>
      </c>
      <c r="N18" s="27">
        <f t="shared" si="2"/>
        <v>6.294</v>
      </c>
      <c r="O18" s="20">
        <v>6</v>
      </c>
      <c r="P18" s="19">
        <v>4.8</v>
      </c>
      <c r="Q18" s="28">
        <v>7</v>
      </c>
      <c r="R18" s="27">
        <f t="shared" si="5"/>
        <v>4.45</v>
      </c>
      <c r="S18" s="19">
        <f t="shared" si="3"/>
        <v>10.744</v>
      </c>
      <c r="T18" s="25">
        <v>1.6</v>
      </c>
      <c r="U18" s="19">
        <f t="shared" si="4"/>
        <v>84.7435</v>
      </c>
      <c r="V18" s="13">
        <v>13</v>
      </c>
      <c r="W18" s="17">
        <v>78</v>
      </c>
      <c r="X18" s="13" t="s">
        <v>53</v>
      </c>
      <c r="Y18" s="41"/>
      <c r="Z18" s="40"/>
    </row>
    <row r="19" ht="15" spans="1:26">
      <c r="A19" s="12" t="s">
        <v>39</v>
      </c>
      <c r="B19" s="13">
        <v>14</v>
      </c>
      <c r="C19" s="13" t="s">
        <v>71</v>
      </c>
      <c r="D19" s="14" t="s">
        <v>72</v>
      </c>
      <c r="E19" s="15">
        <v>0</v>
      </c>
      <c r="F19" s="16">
        <f t="shared" si="0"/>
        <v>58.086</v>
      </c>
      <c r="G19" s="13">
        <v>60</v>
      </c>
      <c r="H19" s="13">
        <v>20</v>
      </c>
      <c r="I19" s="17">
        <v>20</v>
      </c>
      <c r="J19" s="19">
        <f t="shared" si="1"/>
        <v>15</v>
      </c>
      <c r="K19" s="25">
        <v>79</v>
      </c>
      <c r="L19" s="13">
        <v>79.2</v>
      </c>
      <c r="M19" s="26">
        <v>1</v>
      </c>
      <c r="N19" s="27">
        <f t="shared" si="2"/>
        <v>6.344</v>
      </c>
      <c r="O19" s="29">
        <v>4</v>
      </c>
      <c r="P19" s="19">
        <v>6.3</v>
      </c>
      <c r="Q19" s="19">
        <v>21</v>
      </c>
      <c r="R19" s="27">
        <v>5.2825</v>
      </c>
      <c r="S19" s="19">
        <f t="shared" si="3"/>
        <v>11.6265</v>
      </c>
      <c r="T19" s="17">
        <v>0</v>
      </c>
      <c r="U19" s="19">
        <f t="shared" si="4"/>
        <v>84.7125</v>
      </c>
      <c r="V19" s="13">
        <v>14</v>
      </c>
      <c r="W19" s="17">
        <v>70</v>
      </c>
      <c r="X19" s="17"/>
      <c r="Y19" s="35" t="s">
        <v>56</v>
      </c>
      <c r="Z19" s="36"/>
    </row>
    <row r="20" ht="15" spans="1:26">
      <c r="A20" s="12" t="s">
        <v>39</v>
      </c>
      <c r="B20" s="13">
        <v>15</v>
      </c>
      <c r="C20" s="13" t="s">
        <v>73</v>
      </c>
      <c r="D20" s="14" t="s">
        <v>74</v>
      </c>
      <c r="E20" s="15">
        <v>0</v>
      </c>
      <c r="F20" s="16">
        <f t="shared" si="0"/>
        <v>62.531</v>
      </c>
      <c r="G20" s="13">
        <v>59</v>
      </c>
      <c r="H20" s="13">
        <v>20</v>
      </c>
      <c r="I20" s="17">
        <v>18</v>
      </c>
      <c r="J20" s="19">
        <f t="shared" si="1"/>
        <v>14.55</v>
      </c>
      <c r="K20" s="25">
        <v>78.5</v>
      </c>
      <c r="L20" s="13">
        <v>71</v>
      </c>
      <c r="M20" s="26">
        <v>0.9767</v>
      </c>
      <c r="N20" s="27">
        <f t="shared" si="2"/>
        <v>6.149534</v>
      </c>
      <c r="O20" s="29">
        <v>0</v>
      </c>
      <c r="P20" s="19">
        <v>1</v>
      </c>
      <c r="Q20" s="19">
        <v>9</v>
      </c>
      <c r="R20" s="27">
        <f t="shared" ref="R20:R25" si="6">(O20+P20+Q20)*0.25</f>
        <v>2.5</v>
      </c>
      <c r="S20" s="19">
        <f t="shared" si="3"/>
        <v>8.649534</v>
      </c>
      <c r="T20" s="29">
        <v>1.5</v>
      </c>
      <c r="U20" s="19">
        <f t="shared" si="4"/>
        <v>84.230534</v>
      </c>
      <c r="V20" s="13">
        <v>15</v>
      </c>
      <c r="W20" s="17">
        <v>77</v>
      </c>
      <c r="X20" s="13" t="s">
        <v>53</v>
      </c>
      <c r="Y20" s="43"/>
      <c r="Z20" s="39"/>
    </row>
    <row r="21" ht="15" spans="1:26">
      <c r="A21" s="12" t="s">
        <v>39</v>
      </c>
      <c r="B21" s="13">
        <v>16</v>
      </c>
      <c r="C21" s="13" t="s">
        <v>75</v>
      </c>
      <c r="D21" s="14" t="s">
        <v>76</v>
      </c>
      <c r="E21" s="15">
        <v>0</v>
      </c>
      <c r="F21" s="16">
        <f t="shared" si="0"/>
        <v>58.702</v>
      </c>
      <c r="G21" s="13">
        <v>58</v>
      </c>
      <c r="H21" s="13">
        <v>20</v>
      </c>
      <c r="I21" s="17">
        <v>20</v>
      </c>
      <c r="J21" s="19">
        <f t="shared" si="1"/>
        <v>14.7</v>
      </c>
      <c r="K21" s="25">
        <v>82</v>
      </c>
      <c r="L21" s="13">
        <v>76.3</v>
      </c>
      <c r="M21" s="26">
        <v>1</v>
      </c>
      <c r="N21" s="27">
        <f t="shared" si="2"/>
        <v>6.466</v>
      </c>
      <c r="O21" s="29">
        <v>8</v>
      </c>
      <c r="P21" s="19">
        <v>0.3</v>
      </c>
      <c r="Q21" s="19">
        <v>21.5</v>
      </c>
      <c r="R21" s="27">
        <v>5.245</v>
      </c>
      <c r="S21" s="19">
        <f t="shared" si="3"/>
        <v>11.711</v>
      </c>
      <c r="T21" s="29">
        <v>1.6</v>
      </c>
      <c r="U21" s="19">
        <f t="shared" si="4"/>
        <v>83.513</v>
      </c>
      <c r="V21" s="13">
        <v>16</v>
      </c>
      <c r="W21" s="17">
        <v>73</v>
      </c>
      <c r="X21" s="17"/>
      <c r="Y21" s="36"/>
      <c r="Z21" s="36"/>
    </row>
    <row r="22" ht="15" spans="1:26">
      <c r="A22" s="12" t="s">
        <v>39</v>
      </c>
      <c r="B22" s="13">
        <v>17</v>
      </c>
      <c r="C22" s="13" t="s">
        <v>77</v>
      </c>
      <c r="D22" s="14" t="s">
        <v>78</v>
      </c>
      <c r="E22" s="15">
        <v>0</v>
      </c>
      <c r="F22" s="16">
        <f t="shared" si="0"/>
        <v>57.4</v>
      </c>
      <c r="G22" s="13">
        <v>58</v>
      </c>
      <c r="H22" s="13">
        <v>20</v>
      </c>
      <c r="I22" s="17">
        <v>20</v>
      </c>
      <c r="J22" s="19">
        <f t="shared" si="1"/>
        <v>14.7</v>
      </c>
      <c r="K22" s="25">
        <v>81</v>
      </c>
      <c r="L22" s="13">
        <v>69.8</v>
      </c>
      <c r="M22" s="26">
        <v>1</v>
      </c>
      <c r="N22" s="27">
        <f t="shared" si="2"/>
        <v>6.276</v>
      </c>
      <c r="O22" s="25">
        <v>4</v>
      </c>
      <c r="P22" s="27">
        <v>5.1</v>
      </c>
      <c r="Q22" s="27">
        <v>14</v>
      </c>
      <c r="R22" s="27">
        <v>5.0775</v>
      </c>
      <c r="S22" s="19">
        <f t="shared" si="3"/>
        <v>11.3535</v>
      </c>
      <c r="T22" s="17">
        <v>0.1</v>
      </c>
      <c r="U22" s="19">
        <f t="shared" si="4"/>
        <v>83.3535</v>
      </c>
      <c r="V22" s="13">
        <v>17</v>
      </c>
      <c r="W22" s="13">
        <v>69</v>
      </c>
      <c r="X22" s="13" t="s">
        <v>53</v>
      </c>
      <c r="Y22" s="36"/>
      <c r="Z22" s="3"/>
    </row>
    <row r="23" ht="15" spans="1:26">
      <c r="A23" s="12" t="s">
        <v>39</v>
      </c>
      <c r="B23" s="13">
        <v>18</v>
      </c>
      <c r="C23" s="13" t="s">
        <v>79</v>
      </c>
      <c r="D23" s="14" t="s">
        <v>80</v>
      </c>
      <c r="E23" s="15">
        <v>0</v>
      </c>
      <c r="F23" s="16">
        <f t="shared" si="0"/>
        <v>59.598</v>
      </c>
      <c r="G23" s="13">
        <v>57</v>
      </c>
      <c r="H23" s="13">
        <v>19.97</v>
      </c>
      <c r="I23" s="17">
        <v>20</v>
      </c>
      <c r="J23" s="19">
        <f t="shared" si="1"/>
        <v>14.5455</v>
      </c>
      <c r="K23" s="25">
        <v>86.5</v>
      </c>
      <c r="L23" s="13">
        <v>71.9</v>
      </c>
      <c r="M23" s="26">
        <v>1</v>
      </c>
      <c r="N23" s="27">
        <f t="shared" si="2"/>
        <v>6.648</v>
      </c>
      <c r="O23" s="25">
        <v>0</v>
      </c>
      <c r="P23" s="27">
        <v>1.8</v>
      </c>
      <c r="Q23" s="27">
        <v>7</v>
      </c>
      <c r="R23" s="27">
        <f t="shared" si="6"/>
        <v>2.2</v>
      </c>
      <c r="S23" s="19">
        <f t="shared" si="3"/>
        <v>8.848</v>
      </c>
      <c r="T23" s="17">
        <v>0</v>
      </c>
      <c r="U23" s="19">
        <f t="shared" si="4"/>
        <v>82.9915</v>
      </c>
      <c r="V23" s="13">
        <v>18</v>
      </c>
      <c r="W23" s="13">
        <v>60</v>
      </c>
      <c r="X23" s="13" t="s">
        <v>53</v>
      </c>
      <c r="Y23" s="43"/>
      <c r="Z23" s="40"/>
    </row>
    <row r="24" ht="15" spans="1:26">
      <c r="A24" s="12" t="s">
        <v>39</v>
      </c>
      <c r="B24" s="13">
        <v>19</v>
      </c>
      <c r="C24" s="13" t="s">
        <v>81</v>
      </c>
      <c r="D24" s="14" t="s">
        <v>82</v>
      </c>
      <c r="E24" s="15">
        <v>0</v>
      </c>
      <c r="F24" s="16">
        <f t="shared" si="0"/>
        <v>57.197</v>
      </c>
      <c r="G24" s="13">
        <v>57</v>
      </c>
      <c r="H24" s="13">
        <v>20</v>
      </c>
      <c r="I24" s="17">
        <v>20</v>
      </c>
      <c r="J24" s="19">
        <f t="shared" si="1"/>
        <v>14.55</v>
      </c>
      <c r="K24" s="25">
        <v>77</v>
      </c>
      <c r="L24" s="13">
        <v>52.4</v>
      </c>
      <c r="M24" s="26">
        <v>1</v>
      </c>
      <c r="N24" s="27">
        <f t="shared" si="2"/>
        <v>5.688</v>
      </c>
      <c r="O24" s="25">
        <v>2</v>
      </c>
      <c r="P24" s="27">
        <v>4.4</v>
      </c>
      <c r="Q24" s="27">
        <v>14</v>
      </c>
      <c r="R24" s="27">
        <v>5.025</v>
      </c>
      <c r="S24" s="19">
        <f t="shared" si="3"/>
        <v>10.713</v>
      </c>
      <c r="T24" s="17">
        <v>0</v>
      </c>
      <c r="U24" s="19">
        <f t="shared" si="4"/>
        <v>82.46</v>
      </c>
      <c r="V24" s="13">
        <v>19</v>
      </c>
      <c r="W24" s="13">
        <v>68</v>
      </c>
      <c r="X24" s="13" t="s">
        <v>53</v>
      </c>
      <c r="Y24" s="36"/>
      <c r="Z24" s="36"/>
    </row>
    <row r="25" ht="15" spans="1:26">
      <c r="A25" s="12" t="s">
        <v>39</v>
      </c>
      <c r="B25" s="13">
        <v>20</v>
      </c>
      <c r="C25" s="13" t="s">
        <v>83</v>
      </c>
      <c r="D25" s="14" t="s">
        <v>84</v>
      </c>
      <c r="E25" s="15">
        <v>0</v>
      </c>
      <c r="F25" s="16">
        <f t="shared" si="0"/>
        <v>60.928</v>
      </c>
      <c r="G25" s="13">
        <v>58</v>
      </c>
      <c r="H25" s="13">
        <v>20</v>
      </c>
      <c r="I25" s="17">
        <v>20</v>
      </c>
      <c r="J25" s="19">
        <f t="shared" si="1"/>
        <v>14.7</v>
      </c>
      <c r="K25" s="25">
        <v>82</v>
      </c>
      <c r="L25" s="13">
        <v>63</v>
      </c>
      <c r="M25" s="26">
        <v>1</v>
      </c>
      <c r="N25" s="27">
        <f t="shared" si="2"/>
        <v>6.2</v>
      </c>
      <c r="O25" s="29">
        <v>0</v>
      </c>
      <c r="P25" s="19">
        <v>1.8</v>
      </c>
      <c r="Q25" s="19">
        <v>0</v>
      </c>
      <c r="R25" s="27">
        <f t="shared" si="6"/>
        <v>0.45</v>
      </c>
      <c r="S25" s="19">
        <f t="shared" si="3"/>
        <v>6.65</v>
      </c>
      <c r="T25" s="17">
        <v>0</v>
      </c>
      <c r="U25" s="19">
        <f t="shared" si="4"/>
        <v>82.278</v>
      </c>
      <c r="V25" s="13">
        <v>20</v>
      </c>
      <c r="W25" s="17">
        <v>65</v>
      </c>
      <c r="X25" s="13" t="s">
        <v>53</v>
      </c>
      <c r="Y25" s="36"/>
      <c r="Z25" s="36"/>
    </row>
    <row r="26" ht="15" spans="1:26">
      <c r="A26" s="12" t="s">
        <v>39</v>
      </c>
      <c r="B26" s="13">
        <v>21</v>
      </c>
      <c r="C26" s="13" t="s">
        <v>85</v>
      </c>
      <c r="D26" s="14" t="s">
        <v>86</v>
      </c>
      <c r="E26" s="15">
        <v>0</v>
      </c>
      <c r="F26" s="16">
        <f t="shared" si="0"/>
        <v>57.288</v>
      </c>
      <c r="G26" s="13">
        <v>58</v>
      </c>
      <c r="H26" s="13">
        <v>20</v>
      </c>
      <c r="I26" s="17">
        <v>20</v>
      </c>
      <c r="J26" s="19">
        <f t="shared" si="1"/>
        <v>14.7</v>
      </c>
      <c r="K26" s="25">
        <v>82</v>
      </c>
      <c r="L26" s="13">
        <v>71.2</v>
      </c>
      <c r="M26" s="26">
        <v>1</v>
      </c>
      <c r="N26" s="27">
        <f t="shared" si="2"/>
        <v>6.364</v>
      </c>
      <c r="O26" s="29">
        <v>6</v>
      </c>
      <c r="P26" s="19">
        <v>1.7</v>
      </c>
      <c r="Q26" s="19">
        <v>18</v>
      </c>
      <c r="R26" s="27">
        <v>5.143</v>
      </c>
      <c r="S26" s="19">
        <f t="shared" si="3"/>
        <v>11.507</v>
      </c>
      <c r="T26" s="29">
        <v>1.5</v>
      </c>
      <c r="U26" s="19">
        <f t="shared" si="4"/>
        <v>81.995</v>
      </c>
      <c r="V26" s="13">
        <v>21</v>
      </c>
      <c r="W26" s="17">
        <v>61</v>
      </c>
      <c r="X26" s="13" t="s">
        <v>53</v>
      </c>
      <c r="Y26" s="36"/>
      <c r="Z26" s="36"/>
    </row>
    <row r="27" ht="15" spans="1:26">
      <c r="A27" s="12" t="s">
        <v>39</v>
      </c>
      <c r="B27" s="13">
        <v>22</v>
      </c>
      <c r="C27" s="13" t="s">
        <v>87</v>
      </c>
      <c r="D27" s="14" t="s">
        <v>88</v>
      </c>
      <c r="E27" s="15">
        <v>0</v>
      </c>
      <c r="F27" s="16">
        <f t="shared" si="0"/>
        <v>59.85</v>
      </c>
      <c r="G27" s="13">
        <v>57</v>
      </c>
      <c r="H27" s="13">
        <v>20</v>
      </c>
      <c r="I27" s="17">
        <v>20</v>
      </c>
      <c r="J27" s="19">
        <f t="shared" si="1"/>
        <v>14.55</v>
      </c>
      <c r="K27" s="25">
        <v>81</v>
      </c>
      <c r="L27" s="13">
        <v>72.4</v>
      </c>
      <c r="M27" s="26">
        <v>1</v>
      </c>
      <c r="N27" s="27">
        <f t="shared" si="2"/>
        <v>6.328</v>
      </c>
      <c r="O27" s="25">
        <v>0</v>
      </c>
      <c r="P27" s="27">
        <v>1.7</v>
      </c>
      <c r="Q27" s="27">
        <v>2</v>
      </c>
      <c r="R27" s="27">
        <f t="shared" ref="R27:R29" si="7">(O27+P27+Q27)*0.25</f>
        <v>0.925</v>
      </c>
      <c r="S27" s="19">
        <f t="shared" si="3"/>
        <v>7.253</v>
      </c>
      <c r="T27" s="17">
        <v>0</v>
      </c>
      <c r="U27" s="19">
        <f t="shared" si="4"/>
        <v>81.653</v>
      </c>
      <c r="V27" s="13">
        <v>22</v>
      </c>
      <c r="W27" s="13">
        <v>72</v>
      </c>
      <c r="X27" s="13" t="s">
        <v>53</v>
      </c>
      <c r="Y27" s="36"/>
      <c r="Z27" s="36"/>
    </row>
    <row r="28" ht="15" spans="1:26">
      <c r="A28" s="12" t="s">
        <v>39</v>
      </c>
      <c r="B28" s="13">
        <v>23</v>
      </c>
      <c r="C28" s="13" t="s">
        <v>89</v>
      </c>
      <c r="D28" s="14" t="s">
        <v>90</v>
      </c>
      <c r="E28" s="15">
        <v>0</v>
      </c>
      <c r="F28" s="16">
        <f t="shared" si="0"/>
        <v>57.036</v>
      </c>
      <c r="G28" s="13">
        <v>57</v>
      </c>
      <c r="H28" s="13">
        <v>19.97</v>
      </c>
      <c r="I28" s="13">
        <v>19</v>
      </c>
      <c r="J28" s="19">
        <f t="shared" si="1"/>
        <v>14.3955</v>
      </c>
      <c r="K28" s="25">
        <v>87</v>
      </c>
      <c r="L28" s="13">
        <v>77.7</v>
      </c>
      <c r="M28" s="26">
        <v>1</v>
      </c>
      <c r="N28" s="27">
        <f t="shared" si="2"/>
        <v>6.794</v>
      </c>
      <c r="O28" s="25">
        <v>2</v>
      </c>
      <c r="P28" s="27">
        <v>1.8</v>
      </c>
      <c r="Q28" s="27">
        <v>9</v>
      </c>
      <c r="R28" s="27">
        <f t="shared" si="7"/>
        <v>3.2</v>
      </c>
      <c r="S28" s="19">
        <f t="shared" si="3"/>
        <v>9.994</v>
      </c>
      <c r="T28" s="17">
        <v>0</v>
      </c>
      <c r="U28" s="19">
        <f t="shared" si="4"/>
        <v>81.4255</v>
      </c>
      <c r="V28" s="13">
        <v>23</v>
      </c>
      <c r="W28" s="13">
        <v>65</v>
      </c>
      <c r="X28" s="34"/>
      <c r="Y28" s="40"/>
      <c r="Z28" s="40"/>
    </row>
    <row r="29" ht="15" spans="1:26">
      <c r="A29" s="12" t="s">
        <v>39</v>
      </c>
      <c r="B29" s="13">
        <v>24</v>
      </c>
      <c r="C29" s="13" t="s">
        <v>91</v>
      </c>
      <c r="D29" s="14" t="s">
        <v>92</v>
      </c>
      <c r="E29" s="15">
        <v>0</v>
      </c>
      <c r="F29" s="16">
        <f t="shared" si="0"/>
        <v>55.587</v>
      </c>
      <c r="G29" s="13">
        <v>59</v>
      </c>
      <c r="H29" s="13">
        <v>20</v>
      </c>
      <c r="I29" s="17">
        <v>20</v>
      </c>
      <c r="J29" s="19">
        <f t="shared" si="1"/>
        <v>14.85</v>
      </c>
      <c r="K29" s="25">
        <v>80</v>
      </c>
      <c r="L29" s="13">
        <v>65.8</v>
      </c>
      <c r="M29" s="26">
        <v>1</v>
      </c>
      <c r="N29" s="27">
        <f t="shared" si="2"/>
        <v>6.136</v>
      </c>
      <c r="O29" s="20">
        <v>2</v>
      </c>
      <c r="P29" s="28">
        <v>1</v>
      </c>
      <c r="Q29" s="28">
        <v>15</v>
      </c>
      <c r="R29" s="27">
        <f t="shared" si="7"/>
        <v>4.5</v>
      </c>
      <c r="S29" s="19">
        <f t="shared" si="3"/>
        <v>10.636</v>
      </c>
      <c r="T29" s="17">
        <v>0</v>
      </c>
      <c r="U29" s="19">
        <f t="shared" si="4"/>
        <v>81.073</v>
      </c>
      <c r="V29" s="13">
        <v>24</v>
      </c>
      <c r="W29" s="17">
        <v>63</v>
      </c>
      <c r="X29" s="13" t="s">
        <v>53</v>
      </c>
      <c r="Y29" s="43"/>
      <c r="Z29" s="39"/>
    </row>
    <row r="30" ht="15" spans="1:26">
      <c r="A30" s="12" t="s">
        <v>39</v>
      </c>
      <c r="B30" s="13">
        <v>25</v>
      </c>
      <c r="C30" s="13" t="s">
        <v>93</v>
      </c>
      <c r="D30" s="14" t="s">
        <v>94</v>
      </c>
      <c r="E30" s="15">
        <v>0</v>
      </c>
      <c r="F30" s="16">
        <f t="shared" si="0"/>
        <v>53.781</v>
      </c>
      <c r="G30" s="13">
        <v>58</v>
      </c>
      <c r="H30" s="13">
        <v>19.97</v>
      </c>
      <c r="I30" s="17">
        <v>20</v>
      </c>
      <c r="J30" s="19">
        <f t="shared" si="1"/>
        <v>14.6955</v>
      </c>
      <c r="K30" s="25">
        <v>81</v>
      </c>
      <c r="L30" s="13">
        <v>78.4</v>
      </c>
      <c r="M30" s="26">
        <v>1</v>
      </c>
      <c r="N30" s="27">
        <f t="shared" si="2"/>
        <v>6.448</v>
      </c>
      <c r="O30" s="25">
        <v>12</v>
      </c>
      <c r="P30" s="27">
        <v>9.4</v>
      </c>
      <c r="Q30" s="27">
        <v>9</v>
      </c>
      <c r="R30" s="27">
        <v>5.275</v>
      </c>
      <c r="S30" s="19">
        <f t="shared" si="3"/>
        <v>11.723</v>
      </c>
      <c r="T30" s="17">
        <v>0</v>
      </c>
      <c r="U30" s="19">
        <f t="shared" si="4"/>
        <v>80.1995</v>
      </c>
      <c r="V30" s="13">
        <v>25</v>
      </c>
      <c r="W30" s="13">
        <v>64</v>
      </c>
      <c r="X30" s="13"/>
      <c r="Y30" s="36"/>
      <c r="Z30" s="36"/>
    </row>
    <row r="31" ht="15" spans="1:26">
      <c r="A31" s="12" t="s">
        <v>39</v>
      </c>
      <c r="B31" s="13">
        <v>26</v>
      </c>
      <c r="C31" s="13" t="s">
        <v>95</v>
      </c>
      <c r="D31" s="14" t="s">
        <v>96</v>
      </c>
      <c r="E31" s="15">
        <v>0</v>
      </c>
      <c r="F31" s="16">
        <f t="shared" si="0"/>
        <v>58.912</v>
      </c>
      <c r="G31" s="13">
        <v>57</v>
      </c>
      <c r="H31" s="13">
        <v>20</v>
      </c>
      <c r="I31" s="17">
        <v>20</v>
      </c>
      <c r="J31" s="19">
        <f t="shared" si="1"/>
        <v>14.55</v>
      </c>
      <c r="K31" s="25">
        <v>81.5</v>
      </c>
      <c r="L31" s="13">
        <v>71.8</v>
      </c>
      <c r="M31" s="26">
        <v>1</v>
      </c>
      <c r="N31" s="27">
        <f t="shared" si="2"/>
        <v>6.346</v>
      </c>
      <c r="O31" s="25">
        <v>0</v>
      </c>
      <c r="P31" s="27">
        <v>0</v>
      </c>
      <c r="Q31" s="27">
        <v>0</v>
      </c>
      <c r="R31" s="27">
        <f t="shared" ref="R31:R34" si="8">(O31+P31+Q31)*0.25</f>
        <v>0</v>
      </c>
      <c r="S31" s="19">
        <f t="shared" si="3"/>
        <v>6.346</v>
      </c>
      <c r="T31" s="17">
        <v>0</v>
      </c>
      <c r="U31" s="19">
        <f t="shared" si="4"/>
        <v>79.808</v>
      </c>
      <c r="V31" s="13">
        <v>26</v>
      </c>
      <c r="W31" s="13">
        <v>78</v>
      </c>
      <c r="X31" s="13" t="s">
        <v>53</v>
      </c>
      <c r="Y31" s="43"/>
      <c r="Z31" s="39"/>
    </row>
    <row r="32" ht="15" spans="1:26">
      <c r="A32" s="12" t="s">
        <v>39</v>
      </c>
      <c r="B32" s="13">
        <v>27</v>
      </c>
      <c r="C32" s="13" t="s">
        <v>97</v>
      </c>
      <c r="D32" s="14" t="s">
        <v>98</v>
      </c>
      <c r="E32" s="15">
        <v>0</v>
      </c>
      <c r="F32" s="16">
        <f t="shared" si="0"/>
        <v>57.939</v>
      </c>
      <c r="G32" s="13">
        <v>59</v>
      </c>
      <c r="H32" s="13">
        <v>20</v>
      </c>
      <c r="I32" s="20">
        <v>19</v>
      </c>
      <c r="J32" s="19">
        <f t="shared" si="1"/>
        <v>14.7</v>
      </c>
      <c r="K32" s="25">
        <v>67</v>
      </c>
      <c r="L32" s="13">
        <v>57.2</v>
      </c>
      <c r="M32" s="26">
        <v>1</v>
      </c>
      <c r="N32" s="27">
        <f t="shared" si="2"/>
        <v>5.184</v>
      </c>
      <c r="O32" s="20">
        <v>0</v>
      </c>
      <c r="P32" s="28">
        <v>1.7</v>
      </c>
      <c r="Q32" s="28">
        <v>4</v>
      </c>
      <c r="R32" s="27">
        <f t="shared" si="8"/>
        <v>1.425</v>
      </c>
      <c r="S32" s="19">
        <f t="shared" si="3"/>
        <v>6.609</v>
      </c>
      <c r="T32" s="17">
        <v>0</v>
      </c>
      <c r="U32" s="19">
        <f t="shared" si="4"/>
        <v>79.248</v>
      </c>
      <c r="V32" s="13">
        <v>27</v>
      </c>
      <c r="W32" s="17">
        <v>62</v>
      </c>
      <c r="X32" s="13" t="s">
        <v>53</v>
      </c>
      <c r="Y32" s="43"/>
      <c r="Z32" s="39"/>
    </row>
    <row r="33" ht="15" spans="1:26">
      <c r="A33" s="12" t="s">
        <v>39</v>
      </c>
      <c r="B33" s="13">
        <v>28</v>
      </c>
      <c r="C33" s="13" t="s">
        <v>99</v>
      </c>
      <c r="D33" s="14" t="s">
        <v>100</v>
      </c>
      <c r="E33" s="15">
        <v>0</v>
      </c>
      <c r="F33" s="16">
        <f t="shared" si="0"/>
        <v>53.459</v>
      </c>
      <c r="G33" s="13">
        <v>57</v>
      </c>
      <c r="H33" s="13">
        <v>19.97</v>
      </c>
      <c r="I33" s="17">
        <v>20</v>
      </c>
      <c r="J33" s="19">
        <f t="shared" si="1"/>
        <v>14.5455</v>
      </c>
      <c r="K33" s="25">
        <v>81.5</v>
      </c>
      <c r="L33" s="13">
        <v>76.5</v>
      </c>
      <c r="M33" s="26">
        <v>1</v>
      </c>
      <c r="N33" s="27">
        <f t="shared" si="2"/>
        <v>6.44</v>
      </c>
      <c r="O33" s="25">
        <v>2</v>
      </c>
      <c r="P33" s="27">
        <v>0</v>
      </c>
      <c r="Q33" s="27">
        <v>9</v>
      </c>
      <c r="R33" s="27">
        <f t="shared" si="8"/>
        <v>2.75</v>
      </c>
      <c r="S33" s="19">
        <f t="shared" si="3"/>
        <v>9.19</v>
      </c>
      <c r="T33" s="17">
        <v>0</v>
      </c>
      <c r="U33" s="19">
        <f t="shared" si="4"/>
        <v>77.1945</v>
      </c>
      <c r="V33" s="13">
        <v>28</v>
      </c>
      <c r="W33" s="13">
        <v>60</v>
      </c>
      <c r="X33" s="17"/>
      <c r="Y33" s="36"/>
      <c r="Z33" s="36"/>
    </row>
    <row r="34" ht="15" spans="1:26">
      <c r="A34" s="12" t="s">
        <v>39</v>
      </c>
      <c r="B34" s="13">
        <v>29</v>
      </c>
      <c r="C34" s="13" t="s">
        <v>101</v>
      </c>
      <c r="D34" s="14" t="s">
        <v>102</v>
      </c>
      <c r="E34" s="15">
        <v>0</v>
      </c>
      <c r="F34" s="16">
        <f t="shared" si="0"/>
        <v>53.536</v>
      </c>
      <c r="G34" s="13">
        <v>57</v>
      </c>
      <c r="H34" s="13">
        <v>20</v>
      </c>
      <c r="I34" s="17">
        <v>20</v>
      </c>
      <c r="J34" s="19">
        <f t="shared" si="1"/>
        <v>14.55</v>
      </c>
      <c r="K34" s="25">
        <v>75</v>
      </c>
      <c r="L34" s="13">
        <v>54.3</v>
      </c>
      <c r="M34" s="26">
        <v>1</v>
      </c>
      <c r="N34" s="27">
        <f t="shared" si="2"/>
        <v>5.606</v>
      </c>
      <c r="O34" s="20">
        <v>0</v>
      </c>
      <c r="P34" s="28">
        <v>1</v>
      </c>
      <c r="Q34" s="28">
        <v>2</v>
      </c>
      <c r="R34" s="27">
        <f t="shared" si="8"/>
        <v>0.75</v>
      </c>
      <c r="S34" s="19">
        <f t="shared" si="3"/>
        <v>6.356</v>
      </c>
      <c r="T34" s="17">
        <v>0</v>
      </c>
      <c r="U34" s="19">
        <f t="shared" si="4"/>
        <v>74.442</v>
      </c>
      <c r="V34" s="13">
        <v>29</v>
      </c>
      <c r="W34" s="13">
        <v>56</v>
      </c>
      <c r="X34" s="13" t="s">
        <v>53</v>
      </c>
      <c r="Y34" s="43"/>
      <c r="Z34" s="39"/>
    </row>
    <row r="35" ht="15" spans="1:26">
      <c r="A35" s="12"/>
      <c r="B35" s="17"/>
      <c r="C35" s="18"/>
      <c r="D35" s="19"/>
      <c r="E35" s="18"/>
      <c r="F35" s="19"/>
      <c r="G35" s="20"/>
      <c r="H35" s="20"/>
      <c r="I35" s="20"/>
      <c r="J35" s="28"/>
      <c r="K35" s="28"/>
      <c r="L35" s="28"/>
      <c r="M35" s="28"/>
      <c r="N35" s="28"/>
      <c r="O35" s="20"/>
      <c r="P35" s="28"/>
      <c r="Q35" s="28"/>
      <c r="R35" s="28"/>
      <c r="S35" s="28"/>
      <c r="T35" s="20"/>
      <c r="U35" s="28"/>
      <c r="V35" s="20"/>
      <c r="W35" s="20"/>
      <c r="X35" s="13"/>
      <c r="Y35" s="43"/>
      <c r="Z35" s="39"/>
    </row>
    <row r="36" spans="1:24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  <row r="41" s="1" customFormat="1" ht="13" spans="1:1">
      <c r="A41" s="22"/>
    </row>
    <row r="42" s="1" customFormat="1" ht="13" spans="1:1">
      <c r="A42" s="22"/>
    </row>
  </sheetData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杨文</dc:creator>
  <cp:lastModifiedBy>一碗水饺</cp:lastModifiedBy>
  <dcterms:created xsi:type="dcterms:W3CDTF">2020-10-09T08:51:00Z</dcterms:created>
  <dcterms:modified xsi:type="dcterms:W3CDTF">2020-10-15T14:29:03Z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