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/>
  <mc:AlternateContent xmlns:mc="http://schemas.openxmlformats.org/markup-compatibility/2006">
    <mc:Choice Requires="x15">
      <x15ac:absPath xmlns:x15ac="http://schemas.microsoft.com/office/spreadsheetml/2010/11/ac" url="C:\Users\戴尔\Documents\Tencent Files\1543056999\FileRecv\"/>
    </mc:Choice>
  </mc:AlternateContent>
  <xr:revisionPtr revIDLastSave="0" documentId="13_ncr:1_{414B3F6F-D8DC-4A75-9F7A-5A3C95C76093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F23" i="1" l="1"/>
  <c r="F9" i="1"/>
  <c r="N24" i="1" l="1"/>
  <c r="R33" i="1" l="1"/>
  <c r="R12" i="1"/>
  <c r="S15" i="1" l="1"/>
  <c r="R28" i="1"/>
  <c r="R26" i="1"/>
  <c r="R27" i="1"/>
  <c r="S27" i="1" s="1"/>
  <c r="R32" i="1"/>
  <c r="R14" i="1"/>
  <c r="R16" i="1"/>
  <c r="S16" i="1" s="1"/>
  <c r="R18" i="1"/>
  <c r="R30" i="1"/>
  <c r="R24" i="1"/>
  <c r="R29" i="1"/>
  <c r="R31" i="1"/>
  <c r="R17" i="1"/>
  <c r="R34" i="1"/>
  <c r="R21" i="1"/>
  <c r="S21" i="1" s="1"/>
  <c r="J28" i="1"/>
  <c r="J26" i="1"/>
  <c r="J7" i="1"/>
  <c r="J15" i="1"/>
  <c r="J27" i="1"/>
  <c r="J32" i="1"/>
  <c r="J14" i="1"/>
  <c r="J25" i="1"/>
  <c r="J16" i="1"/>
  <c r="J11" i="1"/>
  <c r="J6" i="1"/>
  <c r="J9" i="1"/>
  <c r="J10" i="1"/>
  <c r="J18" i="1"/>
  <c r="J30" i="1"/>
  <c r="J23" i="1"/>
  <c r="J22" i="1"/>
  <c r="J12" i="1"/>
  <c r="J24" i="1"/>
  <c r="J29" i="1"/>
  <c r="J33" i="1"/>
  <c r="J13" i="1"/>
  <c r="J31" i="1"/>
  <c r="J20" i="1"/>
  <c r="J17" i="1"/>
  <c r="J8" i="1"/>
  <c r="J19" i="1"/>
  <c r="J35" i="1"/>
  <c r="J34" i="1"/>
  <c r="J21" i="1"/>
  <c r="S9" i="1"/>
  <c r="S24" i="1"/>
  <c r="S29" i="1"/>
  <c r="S13" i="1"/>
  <c r="S19" i="1"/>
  <c r="N28" i="1"/>
  <c r="N26" i="1"/>
  <c r="N7" i="1"/>
  <c r="S7" i="1" s="1"/>
  <c r="N15" i="1"/>
  <c r="N27" i="1"/>
  <c r="N32" i="1"/>
  <c r="S32" i="1" s="1"/>
  <c r="N14" i="1"/>
  <c r="N25" i="1"/>
  <c r="S25" i="1" s="1"/>
  <c r="N16" i="1"/>
  <c r="N11" i="1"/>
  <c r="S11" i="1" s="1"/>
  <c r="N6" i="1"/>
  <c r="S6" i="1" s="1"/>
  <c r="N9" i="1"/>
  <c r="N10" i="1"/>
  <c r="S10" i="1" s="1"/>
  <c r="N18" i="1"/>
  <c r="S18" i="1" s="1"/>
  <c r="N30" i="1"/>
  <c r="N23" i="1"/>
  <c r="S23" i="1" s="1"/>
  <c r="U23" i="1" s="1"/>
  <c r="N22" i="1"/>
  <c r="S22" i="1" s="1"/>
  <c r="N12" i="1"/>
  <c r="S12" i="1" s="1"/>
  <c r="N33" i="1"/>
  <c r="S33" i="1" s="1"/>
  <c r="N13" i="1"/>
  <c r="N31" i="1"/>
  <c r="S31" i="1" s="1"/>
  <c r="N20" i="1"/>
  <c r="S20" i="1" s="1"/>
  <c r="N17" i="1"/>
  <c r="N8" i="1"/>
  <c r="S8" i="1" s="1"/>
  <c r="N19" i="1"/>
  <c r="N35" i="1"/>
  <c r="S35" i="1" s="1"/>
  <c r="N34" i="1"/>
  <c r="S34" i="1" s="1"/>
  <c r="N21" i="1"/>
  <c r="U33" i="1" l="1"/>
  <c r="U12" i="1"/>
  <c r="S14" i="1"/>
  <c r="U9" i="1"/>
  <c r="S26" i="1"/>
  <c r="S17" i="1"/>
  <c r="S30" i="1"/>
  <c r="S28" i="1"/>
  <c r="F28" i="1"/>
  <c r="U28" i="1" s="1"/>
  <c r="F26" i="1"/>
  <c r="F7" i="1"/>
  <c r="U7" i="1" s="1"/>
  <c r="F15" i="1"/>
  <c r="U15" i="1" s="1"/>
  <c r="F27" i="1"/>
  <c r="U27" i="1" s="1"/>
  <c r="F32" i="1"/>
  <c r="U32" i="1" s="1"/>
  <c r="F14" i="1"/>
  <c r="U14" i="1" s="1"/>
  <c r="F25" i="1"/>
  <c r="U25" i="1" s="1"/>
  <c r="F16" i="1"/>
  <c r="U16" i="1" s="1"/>
  <c r="F11" i="1"/>
  <c r="U11" i="1" s="1"/>
  <c r="F6" i="1"/>
  <c r="U6" i="1" s="1"/>
  <c r="F10" i="1"/>
  <c r="U10" i="1" s="1"/>
  <c r="F18" i="1"/>
  <c r="U18" i="1" s="1"/>
  <c r="F30" i="1"/>
  <c r="U30" i="1" s="1"/>
  <c r="F22" i="1"/>
  <c r="U22" i="1" s="1"/>
  <c r="F12" i="1"/>
  <c r="F24" i="1"/>
  <c r="U24" i="1" s="1"/>
  <c r="F29" i="1"/>
  <c r="U29" i="1" s="1"/>
  <c r="F33" i="1"/>
  <c r="F13" i="1"/>
  <c r="U13" i="1" s="1"/>
  <c r="F31" i="1"/>
  <c r="U31" i="1" s="1"/>
  <c r="F20" i="1"/>
  <c r="U20" i="1" s="1"/>
  <c r="F17" i="1"/>
  <c r="F8" i="1"/>
  <c r="U8" i="1" s="1"/>
  <c r="F19" i="1"/>
  <c r="U19" i="1" s="1"/>
  <c r="F35" i="1"/>
  <c r="U35" i="1" s="1"/>
  <c r="F34" i="1"/>
  <c r="U34" i="1" s="1"/>
  <c r="F21" i="1"/>
  <c r="U21" i="1" s="1"/>
  <c r="U26" i="1" l="1"/>
  <c r="U17" i="1"/>
</calcChain>
</file>

<file path=xl/sharedStrings.xml><?xml version="1.0" encoding="utf-8"?>
<sst xmlns="http://schemas.openxmlformats.org/spreadsheetml/2006/main" count="152" uniqueCount="105">
  <si>
    <t>河南理工大学2018-2019学年学生综合评定积分表</t>
  </si>
  <si>
    <t>学院:</t>
  </si>
  <si>
    <t>外国语学院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</si>
  <si>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</si>
  <si>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</si>
  <si>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</si>
  <si>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</si>
  <si>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</si>
  <si>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</si>
  <si>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</si>
  <si>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</si>
  <si>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</si>
  <si>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必修课最低一门成绩</t>
  </si>
  <si>
    <t>体测是否达标，必修课是否挂科</t>
  </si>
  <si>
    <t>拟推荐获几等奖学金</t>
  </si>
  <si>
    <t>个人签字</t>
  </si>
  <si>
    <t>单项得分</t>
  </si>
  <si>
    <t>课程成绩分(X1)</t>
  </si>
  <si>
    <t>学习奖励分(X2)</t>
  </si>
  <si>
    <t>思想品德基础分(D1)</t>
  </si>
  <si>
    <t>学生互评分(D2)</t>
  </si>
  <si>
    <t>政治理论学习分(D3)</t>
  </si>
  <si>
    <t>体育分（T）</t>
  </si>
  <si>
    <t>荣誉称号及活动获奖分（R）</t>
  </si>
  <si>
    <r>
      <rPr>
        <b/>
        <sz val="12"/>
        <rFont val="仿宋"/>
        <family val="3"/>
        <charset val="134"/>
      </rPr>
      <t>综合素质分</t>
    </r>
    <r>
      <rPr>
        <sz val="12"/>
        <rFont val="仿宋"/>
        <family val="3"/>
        <charset val="134"/>
      </rPr>
      <t>Z=T+R</t>
    </r>
  </si>
  <si>
    <t>名次</t>
  </si>
  <si>
    <t>姓名</t>
  </si>
  <si>
    <t>学年体育课平均成绩(T1)</t>
  </si>
  <si>
    <t>国家学生体质健康标准(T2)</t>
  </si>
  <si>
    <t>早操出勤率(T3)</t>
  </si>
  <si>
    <t>各级各类荣誉称号加分(R1)</t>
  </si>
  <si>
    <t>第二课堂比赛活动获奖加分（R2）</t>
  </si>
  <si>
    <t>其他加分(R3)</t>
  </si>
  <si>
    <t>F</t>
  </si>
  <si>
    <t>刘平</t>
    <phoneticPr fontId="8" type="noConversion"/>
  </si>
  <si>
    <t>单瑞玲</t>
    <phoneticPr fontId="8" type="noConversion"/>
  </si>
  <si>
    <t>吴明洋</t>
    <phoneticPr fontId="8" type="noConversion"/>
  </si>
  <si>
    <t>周婷</t>
    <phoneticPr fontId="8" type="noConversion"/>
  </si>
  <si>
    <t>唐春雪</t>
    <phoneticPr fontId="8" type="noConversion"/>
  </si>
  <si>
    <t>姬艺</t>
    <phoneticPr fontId="8" type="noConversion"/>
  </si>
  <si>
    <t>房婉贞</t>
    <phoneticPr fontId="8" type="noConversion"/>
  </si>
  <si>
    <t>曾滢滢</t>
    <phoneticPr fontId="8" type="noConversion"/>
  </si>
  <si>
    <t>李文娇</t>
    <phoneticPr fontId="8" type="noConversion"/>
  </si>
  <si>
    <t>李文婕</t>
    <phoneticPr fontId="8" type="noConversion"/>
  </si>
  <si>
    <t>李月颜</t>
    <phoneticPr fontId="8" type="noConversion"/>
  </si>
  <si>
    <t>李茹</t>
    <phoneticPr fontId="8" type="noConversion"/>
  </si>
  <si>
    <t>杨婷</t>
    <phoneticPr fontId="8" type="noConversion"/>
  </si>
  <si>
    <t>杨文</t>
    <phoneticPr fontId="8" type="noConversion"/>
  </si>
  <si>
    <t>杨红艳</t>
    <phoneticPr fontId="8" type="noConversion"/>
  </si>
  <si>
    <t>梅婷婷</t>
    <phoneticPr fontId="8" type="noConversion"/>
  </si>
  <si>
    <t>欧秋艳</t>
    <phoneticPr fontId="8" type="noConversion"/>
  </si>
  <si>
    <t>武佳佳</t>
    <phoneticPr fontId="8" type="noConversion"/>
  </si>
  <si>
    <t>王亚</t>
    <phoneticPr fontId="8" type="noConversion"/>
  </si>
  <si>
    <t>王姗姗</t>
    <phoneticPr fontId="8" type="noConversion"/>
  </si>
  <si>
    <t>申梦旎</t>
    <phoneticPr fontId="8" type="noConversion"/>
  </si>
  <si>
    <t>耿其玉</t>
    <phoneticPr fontId="8" type="noConversion"/>
  </si>
  <si>
    <t>苏明青</t>
    <phoneticPr fontId="8" type="noConversion"/>
  </si>
  <si>
    <t>赵珍丽</t>
    <phoneticPr fontId="8" type="noConversion"/>
  </si>
  <si>
    <t>赵雨婷</t>
    <phoneticPr fontId="8" type="noConversion"/>
  </si>
  <si>
    <t>邓琢琳</t>
    <phoneticPr fontId="8" type="noConversion"/>
  </si>
  <si>
    <t>韩紫凌</t>
    <phoneticPr fontId="8" type="noConversion"/>
  </si>
  <si>
    <t>马婉玲</t>
    <phoneticPr fontId="8" type="noConversion"/>
  </si>
  <si>
    <t>朱庆标</t>
    <phoneticPr fontId="8" type="noConversion"/>
  </si>
  <si>
    <t>郭浩阳</t>
    <phoneticPr fontId="8" type="noConversion"/>
  </si>
  <si>
    <t>79.82</t>
  </si>
  <si>
    <t>85.64</t>
  </si>
  <si>
    <t>86.37</t>
  </si>
  <si>
    <t>85.73</t>
  </si>
  <si>
    <t>85.85</t>
  </si>
  <si>
    <t>85.9</t>
  </si>
  <si>
    <t>85.17</t>
  </si>
  <si>
    <t>85.33</t>
  </si>
  <si>
    <t>83.54</t>
  </si>
  <si>
    <t>84.38</t>
  </si>
  <si>
    <t>84.17</t>
  </si>
  <si>
    <t>84.47</t>
  </si>
  <si>
    <t>84.01</t>
  </si>
  <si>
    <t>83.11</t>
  </si>
  <si>
    <t>82.4</t>
  </si>
  <si>
    <t>82.13</t>
  </si>
  <si>
    <t>82.03</t>
  </si>
  <si>
    <t>82.46</t>
  </si>
  <si>
    <t>83.52</t>
  </si>
  <si>
    <t>82.02</t>
  </si>
  <si>
    <t>81.24</t>
  </si>
  <si>
    <t>81.4</t>
  </si>
  <si>
    <t>81.6</t>
  </si>
  <si>
    <t>80.82</t>
  </si>
  <si>
    <t>79.18</t>
  </si>
  <si>
    <t>76.43</t>
  </si>
  <si>
    <t>80.91</t>
  </si>
  <si>
    <t>70.87</t>
  </si>
  <si>
    <t>75.89</t>
  </si>
  <si>
    <r>
      <rPr>
        <b/>
        <sz val="12"/>
        <rFont val="仿宋"/>
        <family val="3"/>
        <charset val="134"/>
      </rPr>
      <t>学业成绩分</t>
    </r>
    <r>
      <rPr>
        <sz val="12"/>
        <rFont val="仿宋"/>
        <family val="3"/>
        <charset val="134"/>
      </rPr>
      <t>X=(X1+X2)*70%</t>
    </r>
    <phoneticPr fontId="8" type="noConversion"/>
  </si>
  <si>
    <t>英语19-1班</t>
    <phoneticPr fontId="8" type="noConversion"/>
  </si>
  <si>
    <r>
      <rPr>
        <b/>
        <sz val="12"/>
        <rFont val="仿宋"/>
        <family val="3"/>
        <charset val="134"/>
      </rPr>
      <t>体育分</t>
    </r>
    <r>
      <rPr>
        <sz val="12"/>
        <rFont val="仿宋"/>
        <family val="3"/>
        <charset val="134"/>
      </rPr>
      <t>T=（T1*60%+T2*20%+T3*20%）*10%</t>
    </r>
    <phoneticPr fontId="8" type="noConversion"/>
  </si>
  <si>
    <r>
      <rPr>
        <b/>
        <sz val="12"/>
        <rFont val="仿宋"/>
        <family val="3"/>
        <charset val="134"/>
      </rPr>
      <t>思想品德分</t>
    </r>
    <r>
      <rPr>
        <sz val="12"/>
        <rFont val="仿宋"/>
        <family val="3"/>
        <charset val="134"/>
      </rPr>
      <t>D=(D1+D2+D3)*15%</t>
    </r>
    <phoneticPr fontId="8" type="noConversion"/>
  </si>
  <si>
    <r>
      <rPr>
        <b/>
        <sz val="12"/>
        <rFont val="仿宋"/>
        <family val="3"/>
        <charset val="134"/>
      </rPr>
      <t>荣誉称号及活动获奖分</t>
    </r>
    <r>
      <rPr>
        <sz val="12"/>
        <rFont val="仿宋"/>
        <family val="3"/>
        <charset val="134"/>
      </rPr>
      <t>R=(R1+R2+R3)*25%</t>
    </r>
    <phoneticPr fontId="8" type="noConversion"/>
  </si>
  <si>
    <t>M=X+D+Z-F</t>
    <phoneticPr fontId="8" type="noConversion"/>
  </si>
  <si>
    <t>国家励志奖学金</t>
    <phoneticPr fontId="8" type="noConversion"/>
  </si>
  <si>
    <t>不达标</t>
    <phoneticPr fontId="8" type="noConversion"/>
  </si>
  <si>
    <t>达标</t>
    <phoneticPr fontId="8" type="noConversion"/>
  </si>
  <si>
    <t>孙越崎一等奖</t>
    <phoneticPr fontId="8" type="noConversion"/>
  </si>
  <si>
    <t>孙越崎二等奖</t>
    <phoneticPr fontId="8" type="noConversion"/>
  </si>
  <si>
    <t>孙越崎三等奖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</si>
</sst>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.00_);[Red]\(0.00\)"/>
    <numFmt numFmtId="178" formatCode="0.00;[Red]0.00"/>
    <numFmt numFmtId="179" formatCode="0.0"/>
  </numFmts>
  <fonts count="11" x14ac:knownFonts="1">
    <font>
      <sz val="11"/>
      <color theme="1"/>
      <name val="等线"/>
      <charset val="134"/>
      <scheme val="minor"/>
    </font>
    <font>
      <sz val="11"/>
      <color rgb="FF0070C0"/>
      <name val="等线"/>
      <family val="3"/>
      <charset val="134"/>
      <scheme val="minor"/>
    </font>
    <font>
      <sz val="12"/>
      <color indexed="8"/>
      <name val="仿宋"/>
      <family val="3"/>
      <charset val="134"/>
    </font>
    <font>
      <sz val="12"/>
      <color theme="1"/>
      <name val="仿宋"/>
      <family val="3"/>
      <charset val="134"/>
    </font>
    <font>
      <b/>
      <sz val="12"/>
      <name val="仿宋"/>
      <family val="3"/>
      <charset val="134"/>
    </font>
    <font>
      <sz val="12"/>
      <name val="仿宋"/>
      <family val="3"/>
      <charset val="134"/>
    </font>
    <font>
      <sz val="12"/>
      <color rgb="FF0070C0"/>
      <name val="仿宋"/>
      <family val="3"/>
      <charset val="134"/>
    </font>
    <font>
      <sz val="12"/>
      <color rgb="FF000000"/>
      <name val="仿宋"/>
      <family val="3"/>
      <charset val="134"/>
    </font>
    <font>
      <sz val="9"/>
      <name val="等线"/>
      <family val="3"/>
      <charset val="134"/>
      <scheme val="minor"/>
    </font>
    <font>
      <sz val="12"/>
      <name val="仿宋"/>
      <family val="3"/>
      <charset val="134"/>
    </font>
    <font>
      <sz val="12"/>
      <color indexed="8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5" fillId="0" borderId="2" xfId="0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8" fontId="2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 wrapText="1"/>
    </xf>
    <xf numFmtId="179" fontId="5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>
      <alignment vertical="center"/>
    </xf>
    <xf numFmtId="0" fontId="6" fillId="0" borderId="2" xfId="0" applyFont="1" applyBorder="1">
      <alignment vertical="center"/>
    </xf>
    <xf numFmtId="0" fontId="5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2" xfId="0" applyFont="1" applyFill="1" applyBorder="1">
      <alignment vertical="center"/>
    </xf>
    <xf numFmtId="0" fontId="9" fillId="0" borderId="4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2" fontId="5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31"/>
  <sheetViews>
    <sheetView tabSelected="1" topLeftCell="E1" zoomScale="71" zoomScaleNormal="71" workbookViewId="0">
      <selection activeCell="Z17" sqref="Z17"/>
    </sheetView>
  </sheetViews>
  <sheetFormatPr defaultColWidth="9" defaultRowHeight="14" x14ac:dyDescent="0.3"/>
  <cols>
    <col min="1" max="1" width="12.58203125" customWidth="1"/>
    <col min="2" max="2" width="9" customWidth="1"/>
    <col min="4" max="4" width="9.33203125" customWidth="1"/>
    <col min="5" max="5" width="9" customWidth="1"/>
    <col min="6" max="6" width="9.33203125" customWidth="1"/>
    <col min="7" max="9" width="9" customWidth="1"/>
    <col min="10" max="12" width="9.33203125" customWidth="1"/>
    <col min="13" max="13" width="10.5" customWidth="1"/>
    <col min="14" max="15" width="9" customWidth="1"/>
    <col min="16" max="17" width="9.33203125" customWidth="1"/>
    <col min="18" max="18" width="9" customWidth="1"/>
    <col min="19" max="19" width="9.33203125" customWidth="1"/>
    <col min="20" max="20" width="9" customWidth="1"/>
    <col min="21" max="21" width="9.33203125" customWidth="1"/>
    <col min="22" max="23" width="9" customWidth="1"/>
    <col min="24" max="24" width="10.08203125" customWidth="1"/>
    <col min="25" max="25" width="15.58203125" style="2" customWidth="1"/>
  </cols>
  <sheetData>
    <row r="1" spans="1:26" ht="15" x14ac:dyDescent="0.3">
      <c r="A1" s="3"/>
      <c r="B1" s="4"/>
      <c r="C1" s="41" t="s">
        <v>0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spans="1:26" ht="15" x14ac:dyDescent="0.3">
      <c r="A2" s="6" t="s">
        <v>1</v>
      </c>
      <c r="B2" s="45" t="s">
        <v>2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24" t="s">
        <v>3</v>
      </c>
      <c r="T2" s="24"/>
      <c r="U2" s="24"/>
      <c r="V2" s="24"/>
      <c r="W2" s="24"/>
      <c r="X2" s="24"/>
      <c r="Y2" s="17"/>
      <c r="Z2" s="17"/>
    </row>
    <row r="3" spans="1:26" ht="30" x14ac:dyDescent="0.3">
      <c r="A3" s="39" t="s">
        <v>4</v>
      </c>
      <c r="B3" s="41" t="s">
        <v>5</v>
      </c>
      <c r="C3" s="7" t="s">
        <v>6</v>
      </c>
      <c r="D3" s="41" t="s">
        <v>7</v>
      </c>
      <c r="E3" s="41"/>
      <c r="F3" s="41"/>
      <c r="G3" s="41" t="s">
        <v>8</v>
      </c>
      <c r="H3" s="41"/>
      <c r="I3" s="41"/>
      <c r="J3" s="41"/>
      <c r="K3" s="41" t="s">
        <v>9</v>
      </c>
      <c r="L3" s="41"/>
      <c r="M3" s="41"/>
      <c r="N3" s="41"/>
      <c r="O3" s="41"/>
      <c r="P3" s="41"/>
      <c r="Q3" s="41"/>
      <c r="R3" s="41"/>
      <c r="S3" s="41"/>
      <c r="T3" s="35" t="s">
        <v>10</v>
      </c>
      <c r="U3" s="41" t="s">
        <v>11</v>
      </c>
      <c r="V3" s="41"/>
      <c r="W3" s="38" t="s">
        <v>12</v>
      </c>
      <c r="X3" s="38" t="s">
        <v>13</v>
      </c>
      <c r="Y3" s="35" t="s">
        <v>14</v>
      </c>
      <c r="Z3" s="37" t="s">
        <v>15</v>
      </c>
    </row>
    <row r="4" spans="1:26" ht="15" x14ac:dyDescent="0.3">
      <c r="A4" s="39"/>
      <c r="B4" s="41"/>
      <c r="C4" s="7" t="s">
        <v>16</v>
      </c>
      <c r="D4" s="42" t="s">
        <v>17</v>
      </c>
      <c r="E4" s="43" t="s">
        <v>18</v>
      </c>
      <c r="F4" s="44" t="s">
        <v>93</v>
      </c>
      <c r="G4" s="35" t="s">
        <v>19</v>
      </c>
      <c r="H4" s="35" t="s">
        <v>20</v>
      </c>
      <c r="I4" s="35" t="s">
        <v>21</v>
      </c>
      <c r="J4" s="46" t="s">
        <v>96</v>
      </c>
      <c r="K4" s="41" t="s">
        <v>22</v>
      </c>
      <c r="L4" s="41"/>
      <c r="M4" s="41"/>
      <c r="N4" s="41"/>
      <c r="O4" s="41" t="s">
        <v>23</v>
      </c>
      <c r="P4" s="41"/>
      <c r="Q4" s="41"/>
      <c r="R4" s="41"/>
      <c r="S4" s="35" t="s">
        <v>24</v>
      </c>
      <c r="T4" s="35"/>
      <c r="U4" s="36" t="s">
        <v>98</v>
      </c>
      <c r="V4" s="37" t="s">
        <v>25</v>
      </c>
      <c r="W4" s="38"/>
      <c r="X4" s="38"/>
      <c r="Y4" s="35"/>
      <c r="Z4" s="37"/>
    </row>
    <row r="5" spans="1:26" ht="75" x14ac:dyDescent="0.3">
      <c r="A5" s="40"/>
      <c r="B5" s="41"/>
      <c r="C5" s="7" t="s">
        <v>26</v>
      </c>
      <c r="D5" s="42"/>
      <c r="E5" s="43"/>
      <c r="F5" s="42"/>
      <c r="G5" s="35"/>
      <c r="H5" s="35"/>
      <c r="I5" s="35"/>
      <c r="J5" s="46"/>
      <c r="K5" s="20" t="s">
        <v>27</v>
      </c>
      <c r="L5" s="8" t="s">
        <v>28</v>
      </c>
      <c r="M5" s="20" t="s">
        <v>29</v>
      </c>
      <c r="N5" s="7" t="s">
        <v>95</v>
      </c>
      <c r="O5" s="7" t="s">
        <v>30</v>
      </c>
      <c r="P5" s="21" t="s">
        <v>31</v>
      </c>
      <c r="Q5" s="7" t="s">
        <v>32</v>
      </c>
      <c r="R5" s="7" t="s">
        <v>97</v>
      </c>
      <c r="S5" s="35"/>
      <c r="T5" s="5" t="s">
        <v>33</v>
      </c>
      <c r="U5" s="36"/>
      <c r="V5" s="37"/>
      <c r="W5" s="38"/>
      <c r="X5" s="38"/>
      <c r="Y5" s="35"/>
      <c r="Z5" s="37"/>
    </row>
    <row r="6" spans="1:26" ht="15" x14ac:dyDescent="0.3">
      <c r="A6" s="29" t="s">
        <v>94</v>
      </c>
      <c r="B6" s="9">
        <v>1</v>
      </c>
      <c r="C6" s="29" t="s">
        <v>45</v>
      </c>
      <c r="D6" s="30" t="s">
        <v>65</v>
      </c>
      <c r="E6" s="10">
        <v>0</v>
      </c>
      <c r="F6" s="11">
        <f>D6*0.7</f>
        <v>59.947999999999993</v>
      </c>
      <c r="G6" s="31">
        <v>60</v>
      </c>
      <c r="H6" s="10">
        <v>19.899999999999999</v>
      </c>
      <c r="I6" s="10">
        <v>20</v>
      </c>
      <c r="J6" s="10">
        <f t="shared" ref="J6:J35" si="0">(G6+H6+I6)*0.15</f>
        <v>14.984999999999999</v>
      </c>
      <c r="K6" s="10">
        <v>86</v>
      </c>
      <c r="L6" s="19">
        <v>81.900000000000006</v>
      </c>
      <c r="M6" s="32">
        <v>1</v>
      </c>
      <c r="N6" s="22">
        <f t="shared" ref="N6:N28" si="1">(K6*0.6+L6*0.2+M6*0.2)*0.1</f>
        <v>6.8180000000000014</v>
      </c>
      <c r="O6" s="10">
        <v>10</v>
      </c>
      <c r="P6" s="10">
        <v>3.8</v>
      </c>
      <c r="Q6" s="10">
        <v>42</v>
      </c>
      <c r="R6" s="10">
        <v>5.8949999999999996</v>
      </c>
      <c r="S6" s="15">
        <f t="shared" ref="S6:S35" si="2">N6+R6</f>
        <v>12.713000000000001</v>
      </c>
      <c r="T6" s="10">
        <v>0</v>
      </c>
      <c r="U6" s="33">
        <f t="shared" ref="U6:U35" si="3">F6+J6+S6-T6</f>
        <v>87.645999999999987</v>
      </c>
      <c r="V6" s="16">
        <v>1</v>
      </c>
      <c r="W6" s="18">
        <v>75</v>
      </c>
      <c r="X6" s="18"/>
      <c r="Y6" s="10" t="s">
        <v>99</v>
      </c>
      <c r="Z6" s="10"/>
    </row>
    <row r="7" spans="1:26" s="1" customFormat="1" ht="15" x14ac:dyDescent="0.3">
      <c r="A7" s="29" t="s">
        <v>94</v>
      </c>
      <c r="B7" s="9">
        <v>2</v>
      </c>
      <c r="C7" s="29" t="s">
        <v>37</v>
      </c>
      <c r="D7" s="30" t="s">
        <v>67</v>
      </c>
      <c r="E7" s="10">
        <v>0</v>
      </c>
      <c r="F7" s="11">
        <f>D7*0.7</f>
        <v>60.010999999999996</v>
      </c>
      <c r="G7" s="31">
        <v>58</v>
      </c>
      <c r="H7" s="10">
        <v>19.600000000000001</v>
      </c>
      <c r="I7" s="10">
        <v>20</v>
      </c>
      <c r="J7" s="10">
        <f t="shared" si="0"/>
        <v>14.639999999999999</v>
      </c>
      <c r="K7" s="10">
        <v>90.5</v>
      </c>
      <c r="L7" s="10">
        <v>78.2</v>
      </c>
      <c r="M7" s="32">
        <v>1</v>
      </c>
      <c r="N7" s="22">
        <f t="shared" si="1"/>
        <v>7.0140000000000002</v>
      </c>
      <c r="O7" s="10">
        <v>8</v>
      </c>
      <c r="P7" s="10">
        <v>4.2</v>
      </c>
      <c r="Q7" s="10">
        <v>25</v>
      </c>
      <c r="R7" s="10">
        <v>5.43</v>
      </c>
      <c r="S7" s="15">
        <f t="shared" si="2"/>
        <v>12.443999999999999</v>
      </c>
      <c r="T7" s="10">
        <v>0</v>
      </c>
      <c r="U7" s="33">
        <f t="shared" si="3"/>
        <v>87.094999999999999</v>
      </c>
      <c r="V7" s="16">
        <v>2</v>
      </c>
      <c r="W7" s="10">
        <v>68</v>
      </c>
      <c r="X7" s="18"/>
      <c r="Y7" s="10" t="s">
        <v>102</v>
      </c>
      <c r="Z7" s="13"/>
    </row>
    <row r="8" spans="1:26" s="1" customFormat="1" ht="15" x14ac:dyDescent="0.3">
      <c r="A8" s="29" t="s">
        <v>94</v>
      </c>
      <c r="B8" s="9">
        <v>3</v>
      </c>
      <c r="C8" s="29" t="s">
        <v>60</v>
      </c>
      <c r="D8" s="30">
        <v>85.62</v>
      </c>
      <c r="E8" s="10">
        <v>0</v>
      </c>
      <c r="F8" s="11">
        <f>D8*0.7</f>
        <v>59.933999999999997</v>
      </c>
      <c r="G8" s="31">
        <v>59</v>
      </c>
      <c r="H8" s="10">
        <v>19.399999999999999</v>
      </c>
      <c r="I8" s="10">
        <v>20</v>
      </c>
      <c r="J8" s="10">
        <f t="shared" si="0"/>
        <v>14.76</v>
      </c>
      <c r="K8" s="10">
        <v>90</v>
      </c>
      <c r="L8" s="10">
        <v>69.599999999999994</v>
      </c>
      <c r="M8" s="32">
        <v>1</v>
      </c>
      <c r="N8" s="22">
        <f t="shared" si="1"/>
        <v>6.8120000000000012</v>
      </c>
      <c r="O8" s="10">
        <v>6</v>
      </c>
      <c r="P8" s="10">
        <v>0.8</v>
      </c>
      <c r="Q8" s="10">
        <v>19</v>
      </c>
      <c r="R8" s="10">
        <v>5.1449999999999996</v>
      </c>
      <c r="S8" s="15">
        <f t="shared" si="2"/>
        <v>11.957000000000001</v>
      </c>
      <c r="T8" s="10">
        <v>0</v>
      </c>
      <c r="U8" s="33">
        <f t="shared" si="3"/>
        <v>86.65100000000001</v>
      </c>
      <c r="V8" s="16">
        <v>3</v>
      </c>
      <c r="W8" s="16">
        <v>75</v>
      </c>
      <c r="X8" s="18" t="s">
        <v>100</v>
      </c>
      <c r="Y8" s="10"/>
      <c r="Z8" s="14"/>
    </row>
    <row r="9" spans="1:26" s="1" customFormat="1" ht="15" x14ac:dyDescent="0.3">
      <c r="A9" s="29" t="s">
        <v>94</v>
      </c>
      <c r="B9" s="9">
        <v>4</v>
      </c>
      <c r="C9" s="29" t="s">
        <v>46</v>
      </c>
      <c r="D9" s="30" t="s">
        <v>76</v>
      </c>
      <c r="E9" s="10">
        <v>0.25</v>
      </c>
      <c r="F9" s="11">
        <f>(D9+E9)*0.7</f>
        <v>58.981999999999999</v>
      </c>
      <c r="G9" s="31">
        <v>60</v>
      </c>
      <c r="H9" s="10">
        <v>19.8</v>
      </c>
      <c r="I9" s="10">
        <v>20</v>
      </c>
      <c r="J9" s="10">
        <f t="shared" si="0"/>
        <v>14.969999999999999</v>
      </c>
      <c r="K9" s="10">
        <v>83</v>
      </c>
      <c r="L9" s="10">
        <v>78.900000000000006</v>
      </c>
      <c r="M9" s="32">
        <v>1</v>
      </c>
      <c r="N9" s="22">
        <f t="shared" si="1"/>
        <v>6.5780000000000003</v>
      </c>
      <c r="O9" s="10">
        <v>18</v>
      </c>
      <c r="P9" s="10">
        <v>3.5</v>
      </c>
      <c r="Q9" s="10">
        <v>40</v>
      </c>
      <c r="R9" s="10">
        <v>5.89</v>
      </c>
      <c r="S9" s="15">
        <f t="shared" si="2"/>
        <v>12.468</v>
      </c>
      <c r="T9" s="10">
        <v>0</v>
      </c>
      <c r="U9" s="33">
        <f t="shared" si="3"/>
        <v>86.42</v>
      </c>
      <c r="V9" s="16">
        <v>4</v>
      </c>
      <c r="W9" s="10">
        <v>66</v>
      </c>
      <c r="X9" s="18"/>
      <c r="Y9" s="10" t="s">
        <v>103</v>
      </c>
      <c r="Z9" s="12"/>
    </row>
    <row r="10" spans="1:26" ht="15" x14ac:dyDescent="0.3">
      <c r="A10" s="29" t="s">
        <v>94</v>
      </c>
      <c r="B10" s="9">
        <v>5</v>
      </c>
      <c r="C10" s="29" t="s">
        <v>47</v>
      </c>
      <c r="D10" s="30" t="s">
        <v>73</v>
      </c>
      <c r="E10" s="10">
        <v>0</v>
      </c>
      <c r="F10" s="11">
        <f t="shared" ref="F10:F22" si="4">D10*0.7</f>
        <v>59.065999999999995</v>
      </c>
      <c r="G10" s="31">
        <v>60</v>
      </c>
      <c r="H10" s="10">
        <v>19.899999999999999</v>
      </c>
      <c r="I10" s="10">
        <v>19</v>
      </c>
      <c r="J10" s="10">
        <f t="shared" si="0"/>
        <v>14.835000000000001</v>
      </c>
      <c r="K10" s="10">
        <v>83.5</v>
      </c>
      <c r="L10" s="10">
        <v>82.7</v>
      </c>
      <c r="M10" s="32">
        <v>1</v>
      </c>
      <c r="N10" s="22">
        <f t="shared" si="1"/>
        <v>6.6840000000000011</v>
      </c>
      <c r="O10" s="10">
        <v>6</v>
      </c>
      <c r="P10" s="10">
        <v>5.9</v>
      </c>
      <c r="Q10" s="10">
        <v>20</v>
      </c>
      <c r="R10" s="10">
        <v>5.2975000000000003</v>
      </c>
      <c r="S10" s="15">
        <f t="shared" si="2"/>
        <v>11.9815</v>
      </c>
      <c r="T10" s="10">
        <v>0</v>
      </c>
      <c r="U10" s="33">
        <f t="shared" si="3"/>
        <v>85.882499999999993</v>
      </c>
      <c r="V10" s="16">
        <v>5</v>
      </c>
      <c r="W10" s="10">
        <v>71</v>
      </c>
      <c r="X10" s="18"/>
      <c r="Y10" s="10" t="s">
        <v>103</v>
      </c>
      <c r="Z10" s="10"/>
    </row>
    <row r="11" spans="1:26" ht="15" x14ac:dyDescent="0.3">
      <c r="A11" s="29" t="s">
        <v>94</v>
      </c>
      <c r="B11" s="9">
        <v>6</v>
      </c>
      <c r="C11" s="29" t="s">
        <v>44</v>
      </c>
      <c r="D11" s="30" t="s">
        <v>74</v>
      </c>
      <c r="E11" s="10">
        <v>0</v>
      </c>
      <c r="F11" s="11">
        <f t="shared" si="4"/>
        <v>58.918999999999997</v>
      </c>
      <c r="G11" s="31">
        <v>58</v>
      </c>
      <c r="H11" s="10">
        <v>19.3</v>
      </c>
      <c r="I11" s="10">
        <v>20</v>
      </c>
      <c r="J11" s="10">
        <f t="shared" si="0"/>
        <v>14.594999999999999</v>
      </c>
      <c r="K11" s="10">
        <v>87</v>
      </c>
      <c r="L11" s="10">
        <v>74.400000000000006</v>
      </c>
      <c r="M11" s="32">
        <v>1</v>
      </c>
      <c r="N11" s="22">
        <f t="shared" si="1"/>
        <v>6.7280000000000006</v>
      </c>
      <c r="O11" s="10">
        <v>2</v>
      </c>
      <c r="P11" s="10">
        <v>3</v>
      </c>
      <c r="Q11" s="10">
        <v>25</v>
      </c>
      <c r="R11" s="10">
        <v>5.25</v>
      </c>
      <c r="S11" s="15">
        <f t="shared" si="2"/>
        <v>11.978000000000002</v>
      </c>
      <c r="T11" s="10">
        <v>0</v>
      </c>
      <c r="U11" s="33">
        <f t="shared" si="3"/>
        <v>85.49199999999999</v>
      </c>
      <c r="V11" s="16">
        <v>6</v>
      </c>
      <c r="W11" s="10">
        <v>70</v>
      </c>
      <c r="X11" s="18" t="s">
        <v>100</v>
      </c>
      <c r="Y11" s="10"/>
      <c r="Z11" s="27"/>
    </row>
    <row r="12" spans="1:26" ht="15" x14ac:dyDescent="0.3">
      <c r="A12" s="29" t="s">
        <v>94</v>
      </c>
      <c r="B12" s="9">
        <v>7</v>
      </c>
      <c r="C12" s="29" t="s">
        <v>52</v>
      </c>
      <c r="D12" s="30" t="s">
        <v>71</v>
      </c>
      <c r="E12" s="10">
        <v>0</v>
      </c>
      <c r="F12" s="11">
        <f t="shared" si="4"/>
        <v>59.730999999999995</v>
      </c>
      <c r="G12" s="31">
        <v>59</v>
      </c>
      <c r="H12" s="10">
        <v>19.8</v>
      </c>
      <c r="I12" s="10">
        <v>20</v>
      </c>
      <c r="J12" s="10">
        <f t="shared" si="0"/>
        <v>14.819999999999999</v>
      </c>
      <c r="K12" s="10">
        <v>85</v>
      </c>
      <c r="L12" s="10">
        <v>75.099999999999994</v>
      </c>
      <c r="M12" s="32">
        <v>1</v>
      </c>
      <c r="N12" s="22">
        <f t="shared" si="1"/>
        <v>6.6219999999999999</v>
      </c>
      <c r="O12" s="10">
        <v>0</v>
      </c>
      <c r="P12" s="10">
        <v>0.7</v>
      </c>
      <c r="Q12" s="10">
        <v>15</v>
      </c>
      <c r="R12" s="10">
        <f>(O12+P12+Q12)*0.25</f>
        <v>3.9249999999999998</v>
      </c>
      <c r="S12" s="15">
        <f t="shared" si="2"/>
        <v>10.547000000000001</v>
      </c>
      <c r="T12" s="10">
        <v>0</v>
      </c>
      <c r="U12" s="33">
        <f t="shared" si="3"/>
        <v>85.097999999999985</v>
      </c>
      <c r="V12" s="16">
        <v>7</v>
      </c>
      <c r="W12" s="10">
        <v>73</v>
      </c>
      <c r="X12" s="18"/>
      <c r="Y12" s="10" t="s">
        <v>104</v>
      </c>
      <c r="Z12" s="16"/>
    </row>
    <row r="13" spans="1:26" ht="15" x14ac:dyDescent="0.3">
      <c r="A13" s="29" t="s">
        <v>94</v>
      </c>
      <c r="B13" s="9">
        <v>8</v>
      </c>
      <c r="C13" s="29" t="s">
        <v>56</v>
      </c>
      <c r="D13" s="30" t="s">
        <v>75</v>
      </c>
      <c r="E13" s="10">
        <v>0</v>
      </c>
      <c r="F13" s="11">
        <f t="shared" si="4"/>
        <v>59.128999999999998</v>
      </c>
      <c r="G13" s="31">
        <v>57</v>
      </c>
      <c r="H13" s="10">
        <v>19.2</v>
      </c>
      <c r="I13" s="10">
        <v>20</v>
      </c>
      <c r="J13" s="10">
        <f t="shared" si="0"/>
        <v>14.43</v>
      </c>
      <c r="K13" s="10">
        <v>79.5</v>
      </c>
      <c r="L13" s="19">
        <v>66.599999999999994</v>
      </c>
      <c r="M13" s="32">
        <v>1</v>
      </c>
      <c r="N13" s="22">
        <f t="shared" si="1"/>
        <v>6.1219999999999999</v>
      </c>
      <c r="O13" s="10">
        <v>0</v>
      </c>
      <c r="P13" s="10">
        <v>1.5</v>
      </c>
      <c r="Q13" s="10">
        <v>20</v>
      </c>
      <c r="R13" s="10">
        <v>5.0374999999999996</v>
      </c>
      <c r="S13" s="15">
        <f t="shared" si="2"/>
        <v>11.1595</v>
      </c>
      <c r="T13" s="10">
        <v>0</v>
      </c>
      <c r="U13" s="33">
        <f t="shared" si="3"/>
        <v>84.718499999999992</v>
      </c>
      <c r="V13" s="16">
        <v>8</v>
      </c>
      <c r="W13" s="18">
        <v>71</v>
      </c>
      <c r="X13" s="18" t="s">
        <v>100</v>
      </c>
      <c r="Y13" s="10"/>
      <c r="Z13" s="19"/>
    </row>
    <row r="14" spans="1:26" ht="15" x14ac:dyDescent="0.3">
      <c r="A14" s="29" t="s">
        <v>94</v>
      </c>
      <c r="B14" s="9">
        <v>9</v>
      </c>
      <c r="C14" s="29" t="s">
        <v>41</v>
      </c>
      <c r="D14" s="30" t="s">
        <v>70</v>
      </c>
      <c r="E14" s="10">
        <v>0</v>
      </c>
      <c r="F14" s="11">
        <f t="shared" si="4"/>
        <v>59.619</v>
      </c>
      <c r="G14" s="31">
        <v>59</v>
      </c>
      <c r="H14" s="10">
        <v>19.600000000000001</v>
      </c>
      <c r="I14" s="10">
        <v>19</v>
      </c>
      <c r="J14" s="10">
        <f t="shared" si="0"/>
        <v>14.639999999999999</v>
      </c>
      <c r="K14" s="10">
        <v>90</v>
      </c>
      <c r="L14" s="19">
        <v>79.7</v>
      </c>
      <c r="M14" s="32">
        <v>1</v>
      </c>
      <c r="N14" s="22">
        <f t="shared" si="1"/>
        <v>7.0140000000000002</v>
      </c>
      <c r="O14" s="10">
        <v>4</v>
      </c>
      <c r="P14" s="10">
        <v>2</v>
      </c>
      <c r="Q14" s="10">
        <v>7</v>
      </c>
      <c r="R14" s="10">
        <f>(O14+P14+Q14)*0.25</f>
        <v>3.25</v>
      </c>
      <c r="S14" s="15">
        <f t="shared" si="2"/>
        <v>10.263999999999999</v>
      </c>
      <c r="T14" s="10">
        <v>0</v>
      </c>
      <c r="U14" s="33">
        <f t="shared" si="3"/>
        <v>84.522999999999996</v>
      </c>
      <c r="V14" s="16">
        <v>9</v>
      </c>
      <c r="W14" s="26">
        <v>65</v>
      </c>
      <c r="X14" s="18"/>
      <c r="Y14" s="10" t="s">
        <v>104</v>
      </c>
      <c r="Z14" s="10"/>
    </row>
    <row r="15" spans="1:26" ht="15" x14ac:dyDescent="0.3">
      <c r="A15" s="29" t="s">
        <v>94</v>
      </c>
      <c r="B15" s="9">
        <v>10</v>
      </c>
      <c r="C15" s="29" t="s">
        <v>38</v>
      </c>
      <c r="D15" s="30" t="s">
        <v>79</v>
      </c>
      <c r="E15" s="10">
        <v>0</v>
      </c>
      <c r="F15" s="11">
        <f t="shared" si="4"/>
        <v>57.490999999999993</v>
      </c>
      <c r="G15" s="31">
        <v>58</v>
      </c>
      <c r="H15" s="10">
        <v>19.7</v>
      </c>
      <c r="I15" s="10">
        <v>20</v>
      </c>
      <c r="J15" s="10">
        <f t="shared" si="0"/>
        <v>14.654999999999999</v>
      </c>
      <c r="K15" s="10">
        <v>85.5</v>
      </c>
      <c r="L15" s="10">
        <v>74.2</v>
      </c>
      <c r="M15" s="32">
        <v>1</v>
      </c>
      <c r="N15" s="22">
        <f t="shared" si="1"/>
        <v>6.6340000000000003</v>
      </c>
      <c r="O15" s="10">
        <v>6</v>
      </c>
      <c r="P15" s="10">
        <v>0.7</v>
      </c>
      <c r="Q15" s="10">
        <v>21</v>
      </c>
      <c r="R15" s="10">
        <v>5.1924999999999999</v>
      </c>
      <c r="S15" s="15">
        <f t="shared" si="2"/>
        <v>11.826499999999999</v>
      </c>
      <c r="T15" s="10">
        <v>0</v>
      </c>
      <c r="U15" s="33">
        <f t="shared" si="3"/>
        <v>83.972499999999982</v>
      </c>
      <c r="V15" s="16">
        <v>10</v>
      </c>
      <c r="W15" s="10">
        <v>65</v>
      </c>
      <c r="X15" s="18" t="s">
        <v>100</v>
      </c>
      <c r="Y15" s="10"/>
      <c r="Z15" s="17"/>
    </row>
    <row r="16" spans="1:26" ht="15" x14ac:dyDescent="0.3">
      <c r="A16" s="29" t="s">
        <v>94</v>
      </c>
      <c r="B16" s="9">
        <v>11</v>
      </c>
      <c r="C16" s="29" t="s">
        <v>43</v>
      </c>
      <c r="D16" s="30" t="s">
        <v>69</v>
      </c>
      <c r="E16" s="10">
        <v>0</v>
      </c>
      <c r="F16" s="11">
        <f t="shared" si="4"/>
        <v>60.13</v>
      </c>
      <c r="G16" s="31">
        <v>59</v>
      </c>
      <c r="H16" s="10">
        <v>19.3</v>
      </c>
      <c r="I16" s="10">
        <v>20</v>
      </c>
      <c r="J16" s="10">
        <f t="shared" si="0"/>
        <v>14.744999999999999</v>
      </c>
      <c r="K16" s="10">
        <v>81.5</v>
      </c>
      <c r="L16" s="10">
        <v>75.8</v>
      </c>
      <c r="M16" s="32">
        <v>1</v>
      </c>
      <c r="N16" s="22">
        <f t="shared" si="1"/>
        <v>6.426000000000001</v>
      </c>
      <c r="O16" s="10">
        <v>0</v>
      </c>
      <c r="P16" s="10">
        <v>3.5</v>
      </c>
      <c r="Q16" s="10">
        <v>7</v>
      </c>
      <c r="R16" s="10">
        <f>(O16+P16+Q16)*0.25</f>
        <v>2.625</v>
      </c>
      <c r="S16" s="15">
        <f t="shared" si="2"/>
        <v>9.0510000000000019</v>
      </c>
      <c r="T16" s="10">
        <v>0</v>
      </c>
      <c r="U16" s="33">
        <f t="shared" si="3"/>
        <v>83.926000000000002</v>
      </c>
      <c r="V16" s="16">
        <v>11</v>
      </c>
      <c r="W16" s="34">
        <v>71</v>
      </c>
      <c r="X16" s="18"/>
      <c r="Y16" s="10" t="s">
        <v>104</v>
      </c>
      <c r="Z16" s="10"/>
    </row>
    <row r="17" spans="1:26" ht="15" x14ac:dyDescent="0.3">
      <c r="A17" s="29" t="s">
        <v>94</v>
      </c>
      <c r="B17" s="9">
        <v>12</v>
      </c>
      <c r="C17" s="29" t="s">
        <v>59</v>
      </c>
      <c r="D17" s="30" t="s">
        <v>72</v>
      </c>
      <c r="E17" s="10">
        <v>0</v>
      </c>
      <c r="F17" s="11">
        <f t="shared" si="4"/>
        <v>58.478000000000002</v>
      </c>
      <c r="G17" s="31">
        <v>58</v>
      </c>
      <c r="H17" s="10">
        <v>19.399999999999999</v>
      </c>
      <c r="I17" s="10">
        <v>20</v>
      </c>
      <c r="J17" s="10">
        <f t="shared" si="0"/>
        <v>14.61</v>
      </c>
      <c r="K17" s="10">
        <v>90.5</v>
      </c>
      <c r="L17" s="10">
        <v>79.2</v>
      </c>
      <c r="M17" s="32">
        <v>1</v>
      </c>
      <c r="N17" s="22">
        <f t="shared" si="1"/>
        <v>7.0340000000000007</v>
      </c>
      <c r="O17" s="10">
        <v>10</v>
      </c>
      <c r="P17" s="10">
        <v>0.8</v>
      </c>
      <c r="Q17" s="10">
        <v>3</v>
      </c>
      <c r="R17" s="10">
        <f>(O17+P17+Q17)*0.25</f>
        <v>3.45</v>
      </c>
      <c r="S17" s="15">
        <f t="shared" si="2"/>
        <v>10.484000000000002</v>
      </c>
      <c r="T17" s="10">
        <v>0</v>
      </c>
      <c r="U17" s="33">
        <f t="shared" si="3"/>
        <v>83.572000000000003</v>
      </c>
      <c r="V17" s="16">
        <v>12</v>
      </c>
      <c r="W17" s="16">
        <v>74</v>
      </c>
      <c r="X17" s="18"/>
      <c r="Y17" s="10" t="s">
        <v>104</v>
      </c>
      <c r="Z17" s="16"/>
    </row>
    <row r="18" spans="1:26" s="1" customFormat="1" ht="15" x14ac:dyDescent="0.3">
      <c r="A18" s="29" t="s">
        <v>94</v>
      </c>
      <c r="B18" s="9">
        <v>13</v>
      </c>
      <c r="C18" s="29" t="s">
        <v>48</v>
      </c>
      <c r="D18" s="30" t="s">
        <v>66</v>
      </c>
      <c r="E18" s="10">
        <v>0</v>
      </c>
      <c r="F18" s="11">
        <f t="shared" si="4"/>
        <v>60.458999999999996</v>
      </c>
      <c r="G18" s="31">
        <v>59</v>
      </c>
      <c r="H18" s="10">
        <v>19.7</v>
      </c>
      <c r="I18" s="10">
        <v>20</v>
      </c>
      <c r="J18" s="10">
        <f t="shared" si="0"/>
        <v>14.805</v>
      </c>
      <c r="K18" s="10">
        <v>87</v>
      </c>
      <c r="L18" s="10">
        <v>62.6</v>
      </c>
      <c r="M18" s="32">
        <v>1</v>
      </c>
      <c r="N18" s="22">
        <f t="shared" si="1"/>
        <v>6.4920000000000009</v>
      </c>
      <c r="O18" s="10">
        <v>0</v>
      </c>
      <c r="P18" s="10">
        <v>0</v>
      </c>
      <c r="Q18" s="10">
        <v>7</v>
      </c>
      <c r="R18" s="10">
        <f>(O18+P18+Q18)*0.25</f>
        <v>1.75</v>
      </c>
      <c r="S18" s="15">
        <f t="shared" si="2"/>
        <v>8.2420000000000009</v>
      </c>
      <c r="T18" s="10">
        <v>0</v>
      </c>
      <c r="U18" s="33">
        <f t="shared" si="3"/>
        <v>83.506</v>
      </c>
      <c r="V18" s="16">
        <v>13</v>
      </c>
      <c r="W18" s="16">
        <v>76</v>
      </c>
      <c r="X18" s="18" t="s">
        <v>100</v>
      </c>
      <c r="Y18" s="10"/>
      <c r="Z18" s="23"/>
    </row>
    <row r="19" spans="1:26" ht="14.5" customHeight="1" x14ac:dyDescent="0.3">
      <c r="A19" s="29" t="s">
        <v>94</v>
      </c>
      <c r="B19" s="9">
        <v>14</v>
      </c>
      <c r="C19" s="29" t="s">
        <v>61</v>
      </c>
      <c r="D19" s="30" t="s">
        <v>84</v>
      </c>
      <c r="E19" s="10">
        <v>0</v>
      </c>
      <c r="F19" s="11">
        <f t="shared" si="4"/>
        <v>56.867999999999995</v>
      </c>
      <c r="G19" s="31">
        <v>59</v>
      </c>
      <c r="H19" s="10">
        <v>19.3</v>
      </c>
      <c r="I19" s="10">
        <v>20</v>
      </c>
      <c r="J19" s="10">
        <f t="shared" si="0"/>
        <v>14.744999999999999</v>
      </c>
      <c r="K19" s="10">
        <v>80</v>
      </c>
      <c r="L19" s="10">
        <v>69.2</v>
      </c>
      <c r="M19" s="32">
        <v>1</v>
      </c>
      <c r="N19" s="22">
        <f t="shared" si="1"/>
        <v>6.2040000000000006</v>
      </c>
      <c r="O19" s="10">
        <v>6</v>
      </c>
      <c r="P19" s="10">
        <v>2</v>
      </c>
      <c r="Q19" s="10">
        <v>13</v>
      </c>
      <c r="R19" s="10">
        <v>5.0250000000000004</v>
      </c>
      <c r="S19" s="15">
        <f t="shared" si="2"/>
        <v>11.229000000000001</v>
      </c>
      <c r="T19" s="10">
        <v>0</v>
      </c>
      <c r="U19" s="33">
        <f t="shared" si="3"/>
        <v>82.841999999999999</v>
      </c>
      <c r="V19" s="16">
        <v>14</v>
      </c>
      <c r="W19" s="10">
        <v>68</v>
      </c>
      <c r="X19" s="18" t="s">
        <v>100</v>
      </c>
      <c r="Y19" s="10"/>
      <c r="Z19" s="10"/>
    </row>
    <row r="20" spans="1:26" ht="15" x14ac:dyDescent="0.3">
      <c r="A20" s="29" t="s">
        <v>94</v>
      </c>
      <c r="B20" s="9">
        <v>15</v>
      </c>
      <c r="C20" s="29" t="s">
        <v>58</v>
      </c>
      <c r="D20" s="30" t="s">
        <v>87</v>
      </c>
      <c r="E20" s="10">
        <v>0</v>
      </c>
      <c r="F20" s="11">
        <f t="shared" si="4"/>
        <v>56.573999999999991</v>
      </c>
      <c r="G20" s="31">
        <v>58</v>
      </c>
      <c r="H20" s="10">
        <v>19.7</v>
      </c>
      <c r="I20" s="10">
        <v>20</v>
      </c>
      <c r="J20" s="10">
        <f t="shared" si="0"/>
        <v>14.654999999999999</v>
      </c>
      <c r="K20" s="10">
        <v>76</v>
      </c>
      <c r="L20" s="10">
        <v>80.5</v>
      </c>
      <c r="M20" s="32">
        <v>1</v>
      </c>
      <c r="N20" s="22">
        <f t="shared" si="1"/>
        <v>6.1900000000000013</v>
      </c>
      <c r="O20" s="10">
        <v>4</v>
      </c>
      <c r="P20" s="10">
        <v>3.9</v>
      </c>
      <c r="Q20" s="10">
        <v>17</v>
      </c>
      <c r="R20" s="10">
        <v>5.1224999999999996</v>
      </c>
      <c r="S20" s="15">
        <f t="shared" si="2"/>
        <v>11.3125</v>
      </c>
      <c r="T20" s="10">
        <v>0</v>
      </c>
      <c r="U20" s="33">
        <f t="shared" si="3"/>
        <v>82.541499999999985</v>
      </c>
      <c r="V20" s="16">
        <v>15</v>
      </c>
      <c r="W20" s="10">
        <v>65</v>
      </c>
      <c r="X20" s="18"/>
      <c r="Y20" s="10" t="s">
        <v>104</v>
      </c>
      <c r="Z20" s="27"/>
    </row>
    <row r="21" spans="1:26" ht="15" x14ac:dyDescent="0.3">
      <c r="A21" s="29" t="s">
        <v>94</v>
      </c>
      <c r="B21" s="9">
        <v>16</v>
      </c>
      <c r="C21" s="29" t="s">
        <v>34</v>
      </c>
      <c r="D21" s="30" t="s">
        <v>68</v>
      </c>
      <c r="E21" s="10">
        <v>0</v>
      </c>
      <c r="F21" s="11">
        <f t="shared" si="4"/>
        <v>60.094999999999992</v>
      </c>
      <c r="G21" s="31">
        <v>57</v>
      </c>
      <c r="H21" s="10">
        <v>18.7</v>
      </c>
      <c r="I21" s="10">
        <v>20</v>
      </c>
      <c r="J21" s="10">
        <f t="shared" si="0"/>
        <v>14.355</v>
      </c>
      <c r="K21" s="10">
        <v>86.5</v>
      </c>
      <c r="L21" s="10">
        <v>74</v>
      </c>
      <c r="M21" s="32">
        <v>1</v>
      </c>
      <c r="N21" s="22">
        <f t="shared" si="1"/>
        <v>6.6900000000000013</v>
      </c>
      <c r="O21" s="10">
        <v>0</v>
      </c>
      <c r="P21" s="10">
        <v>0</v>
      </c>
      <c r="Q21" s="10">
        <v>4</v>
      </c>
      <c r="R21" s="10">
        <f>(O21+P21+Q21)*0.25</f>
        <v>1</v>
      </c>
      <c r="S21" s="15">
        <f t="shared" si="2"/>
        <v>7.6900000000000013</v>
      </c>
      <c r="T21" s="10">
        <v>0</v>
      </c>
      <c r="U21" s="33">
        <f t="shared" si="3"/>
        <v>82.139999999999986</v>
      </c>
      <c r="V21" s="16">
        <v>16</v>
      </c>
      <c r="W21" s="10">
        <v>68</v>
      </c>
      <c r="X21" s="18" t="s">
        <v>100</v>
      </c>
      <c r="Y21" s="10"/>
      <c r="Z21" s="10"/>
    </row>
    <row r="22" spans="1:26" ht="15" x14ac:dyDescent="0.3">
      <c r="A22" s="29" t="s">
        <v>94</v>
      </c>
      <c r="B22" s="9">
        <v>17</v>
      </c>
      <c r="C22" s="29" t="s">
        <v>51</v>
      </c>
      <c r="D22" s="30" t="s">
        <v>85</v>
      </c>
      <c r="E22" s="10">
        <v>0</v>
      </c>
      <c r="F22" s="11">
        <f t="shared" si="4"/>
        <v>56.98</v>
      </c>
      <c r="G22" s="31">
        <v>57</v>
      </c>
      <c r="H22" s="10">
        <v>19.2</v>
      </c>
      <c r="I22" s="10">
        <v>20</v>
      </c>
      <c r="J22" s="10">
        <f t="shared" si="0"/>
        <v>14.43</v>
      </c>
      <c r="K22" s="10">
        <v>91</v>
      </c>
      <c r="L22" s="19">
        <v>79.900000000000006</v>
      </c>
      <c r="M22" s="32">
        <v>1</v>
      </c>
      <c r="N22" s="22">
        <f t="shared" si="1"/>
        <v>7.0780000000000003</v>
      </c>
      <c r="O22" s="10">
        <v>8</v>
      </c>
      <c r="P22" s="10">
        <v>3.7</v>
      </c>
      <c r="Q22" s="10">
        <v>13</v>
      </c>
      <c r="R22" s="10">
        <v>5.1174999999999997</v>
      </c>
      <c r="S22" s="15">
        <f t="shared" si="2"/>
        <v>12.195499999999999</v>
      </c>
      <c r="T22" s="10">
        <v>1.5</v>
      </c>
      <c r="U22" s="33">
        <f t="shared" si="3"/>
        <v>82.105499999999992</v>
      </c>
      <c r="V22" s="16">
        <v>17</v>
      </c>
      <c r="W22" s="18">
        <v>62</v>
      </c>
      <c r="X22" s="18"/>
      <c r="Y22" s="10"/>
      <c r="Z22" s="4"/>
    </row>
    <row r="23" spans="1:26" ht="14.5" customHeight="1" x14ac:dyDescent="0.3">
      <c r="A23" s="29" t="s">
        <v>94</v>
      </c>
      <c r="B23" s="9">
        <v>18</v>
      </c>
      <c r="C23" s="29" t="s">
        <v>50</v>
      </c>
      <c r="D23" s="30" t="s">
        <v>83</v>
      </c>
      <c r="E23" s="10">
        <v>0.25</v>
      </c>
      <c r="F23" s="11">
        <f>(D23+E23)*0.7</f>
        <v>57.588999999999992</v>
      </c>
      <c r="G23" s="31">
        <v>58</v>
      </c>
      <c r="H23" s="10">
        <v>19.600000000000001</v>
      </c>
      <c r="I23" s="10">
        <v>20</v>
      </c>
      <c r="J23" s="10">
        <f t="shared" si="0"/>
        <v>14.639999999999999</v>
      </c>
      <c r="K23" s="10">
        <v>88.5</v>
      </c>
      <c r="L23" s="25">
        <v>74</v>
      </c>
      <c r="M23" s="32">
        <v>1</v>
      </c>
      <c r="N23" s="22">
        <f t="shared" si="1"/>
        <v>6.8100000000000014</v>
      </c>
      <c r="O23" s="10">
        <v>0</v>
      </c>
      <c r="P23" s="10">
        <v>4.5</v>
      </c>
      <c r="Q23" s="10">
        <v>12</v>
      </c>
      <c r="R23" s="10">
        <v>4.125</v>
      </c>
      <c r="S23" s="15">
        <f t="shared" si="2"/>
        <v>10.935000000000002</v>
      </c>
      <c r="T23" s="10">
        <v>1.5</v>
      </c>
      <c r="U23" s="33">
        <f t="shared" si="3"/>
        <v>81.663999999999987</v>
      </c>
      <c r="V23" s="16">
        <v>18</v>
      </c>
      <c r="W23" s="25">
        <v>65</v>
      </c>
      <c r="X23" s="18" t="s">
        <v>100</v>
      </c>
      <c r="Y23" s="10"/>
      <c r="Z23" s="16"/>
    </row>
    <row r="24" spans="1:26" ht="15" x14ac:dyDescent="0.3">
      <c r="A24" s="29" t="s">
        <v>94</v>
      </c>
      <c r="B24" s="9">
        <v>19</v>
      </c>
      <c r="C24" s="29" t="s">
        <v>53</v>
      </c>
      <c r="D24" s="30" t="s">
        <v>81</v>
      </c>
      <c r="E24" s="10">
        <v>0</v>
      </c>
      <c r="F24" s="11">
        <f t="shared" ref="F24:F35" si="5">D24*0.7</f>
        <v>57.721999999999994</v>
      </c>
      <c r="G24" s="31">
        <v>57</v>
      </c>
      <c r="H24" s="10">
        <v>19.2</v>
      </c>
      <c r="I24" s="10">
        <v>20</v>
      </c>
      <c r="J24" s="10">
        <f t="shared" si="0"/>
        <v>14.43</v>
      </c>
      <c r="K24" s="10">
        <v>82.5</v>
      </c>
      <c r="L24" s="10">
        <v>77.900000000000006</v>
      </c>
      <c r="M24" s="32">
        <v>1</v>
      </c>
      <c r="N24" s="22">
        <f t="shared" si="1"/>
        <v>6.5280000000000005</v>
      </c>
      <c r="O24" s="10">
        <v>0</v>
      </c>
      <c r="P24" s="31">
        <v>3.7</v>
      </c>
      <c r="Q24" s="10">
        <v>6</v>
      </c>
      <c r="R24" s="10">
        <f>(O24+P24+Q24)*0.25</f>
        <v>2.4249999999999998</v>
      </c>
      <c r="S24" s="15">
        <f t="shared" si="2"/>
        <v>8.9529999999999994</v>
      </c>
      <c r="T24" s="10">
        <v>0</v>
      </c>
      <c r="U24" s="33">
        <f t="shared" si="3"/>
        <v>81.10499999999999</v>
      </c>
      <c r="V24" s="16">
        <v>19</v>
      </c>
      <c r="W24" s="10">
        <v>70</v>
      </c>
      <c r="X24" s="18"/>
      <c r="Y24" s="10"/>
      <c r="Z24" s="10"/>
    </row>
    <row r="25" spans="1:26" ht="15" x14ac:dyDescent="0.3">
      <c r="A25" s="29" t="s">
        <v>94</v>
      </c>
      <c r="B25" s="9">
        <v>20</v>
      </c>
      <c r="C25" s="29" t="s">
        <v>42</v>
      </c>
      <c r="D25" s="30" t="s">
        <v>90</v>
      </c>
      <c r="E25" s="10">
        <v>0</v>
      </c>
      <c r="F25" s="11">
        <f t="shared" si="5"/>
        <v>56.636999999999993</v>
      </c>
      <c r="G25" s="31">
        <v>57</v>
      </c>
      <c r="H25" s="10">
        <v>19.100000000000001</v>
      </c>
      <c r="I25" s="10">
        <v>20</v>
      </c>
      <c r="J25" s="10">
        <f t="shared" si="0"/>
        <v>14.414999999999999</v>
      </c>
      <c r="K25" s="10">
        <v>84.5</v>
      </c>
      <c r="L25" s="10">
        <v>60.6</v>
      </c>
      <c r="M25" s="32">
        <v>1</v>
      </c>
      <c r="N25" s="22">
        <f t="shared" si="1"/>
        <v>6.3019999999999996</v>
      </c>
      <c r="O25" s="10">
        <v>2</v>
      </c>
      <c r="P25" s="10">
        <v>0.8</v>
      </c>
      <c r="Q25" s="10">
        <v>22</v>
      </c>
      <c r="R25" s="10">
        <v>5.12</v>
      </c>
      <c r="S25" s="15">
        <f t="shared" si="2"/>
        <v>11.422000000000001</v>
      </c>
      <c r="T25" s="10">
        <v>1.5</v>
      </c>
      <c r="U25" s="33">
        <f t="shared" si="3"/>
        <v>80.97399999999999</v>
      </c>
      <c r="V25" s="16">
        <v>20</v>
      </c>
      <c r="W25" s="10">
        <v>67</v>
      </c>
      <c r="X25" s="18" t="s">
        <v>100</v>
      </c>
      <c r="Y25" s="10"/>
      <c r="Z25" s="10"/>
    </row>
    <row r="26" spans="1:26" ht="15" x14ac:dyDescent="0.3">
      <c r="A26" s="29" t="s">
        <v>94</v>
      </c>
      <c r="B26" s="9">
        <v>21</v>
      </c>
      <c r="C26" s="29" t="s">
        <v>36</v>
      </c>
      <c r="D26" s="30" t="s">
        <v>78</v>
      </c>
      <c r="E26" s="10">
        <v>0</v>
      </c>
      <c r="F26" s="11">
        <f t="shared" si="5"/>
        <v>57.68</v>
      </c>
      <c r="G26" s="31">
        <v>57</v>
      </c>
      <c r="H26" s="10">
        <v>19.100000000000001</v>
      </c>
      <c r="I26" s="10">
        <v>20</v>
      </c>
      <c r="J26" s="10">
        <f t="shared" si="0"/>
        <v>14.414999999999999</v>
      </c>
      <c r="K26" s="10">
        <v>90.5</v>
      </c>
      <c r="L26" s="10">
        <v>77.599999999999994</v>
      </c>
      <c r="M26" s="32">
        <v>1</v>
      </c>
      <c r="N26" s="22">
        <f t="shared" si="1"/>
        <v>7.0019999999999998</v>
      </c>
      <c r="O26" s="10">
        <v>0</v>
      </c>
      <c r="P26" s="10">
        <v>0</v>
      </c>
      <c r="Q26" s="10">
        <v>6</v>
      </c>
      <c r="R26" s="10">
        <f t="shared" ref="R26:R34" si="6">(O26+P26+Q26)*0.25</f>
        <v>1.5</v>
      </c>
      <c r="S26" s="15">
        <f t="shared" si="2"/>
        <v>8.5019999999999989</v>
      </c>
      <c r="T26" s="10">
        <v>0</v>
      </c>
      <c r="U26" s="33">
        <f t="shared" si="3"/>
        <v>80.596999999999994</v>
      </c>
      <c r="V26" s="16">
        <v>21</v>
      </c>
      <c r="W26" s="10">
        <v>61</v>
      </c>
      <c r="X26" s="18"/>
      <c r="Y26" s="10"/>
      <c r="Z26" s="10"/>
    </row>
    <row r="27" spans="1:26" ht="15" x14ac:dyDescent="0.3">
      <c r="A27" s="29" t="s">
        <v>94</v>
      </c>
      <c r="B27" s="9">
        <v>22</v>
      </c>
      <c r="C27" s="29" t="s">
        <v>39</v>
      </c>
      <c r="D27" s="30" t="s">
        <v>77</v>
      </c>
      <c r="E27" s="10">
        <v>0</v>
      </c>
      <c r="F27" s="11">
        <f t="shared" si="5"/>
        <v>58.176999999999992</v>
      </c>
      <c r="G27" s="31">
        <v>56</v>
      </c>
      <c r="H27" s="10">
        <v>19.5</v>
      </c>
      <c r="I27" s="10">
        <v>19</v>
      </c>
      <c r="J27" s="10">
        <f t="shared" si="0"/>
        <v>14.174999999999999</v>
      </c>
      <c r="K27" s="10">
        <v>86.5</v>
      </c>
      <c r="L27" s="10">
        <v>75.599999999999994</v>
      </c>
      <c r="M27" s="32">
        <v>1</v>
      </c>
      <c r="N27" s="22">
        <f t="shared" si="1"/>
        <v>6.7220000000000004</v>
      </c>
      <c r="O27" s="10">
        <v>0</v>
      </c>
      <c r="P27" s="10">
        <v>3</v>
      </c>
      <c r="Q27" s="10">
        <v>6</v>
      </c>
      <c r="R27" s="10">
        <f t="shared" si="6"/>
        <v>2.25</v>
      </c>
      <c r="S27" s="15">
        <f t="shared" si="2"/>
        <v>8.9720000000000013</v>
      </c>
      <c r="T27" s="10">
        <v>1.5</v>
      </c>
      <c r="U27" s="33">
        <f t="shared" si="3"/>
        <v>79.823999999999984</v>
      </c>
      <c r="V27" s="16">
        <v>22</v>
      </c>
      <c r="W27" s="16">
        <v>70</v>
      </c>
      <c r="X27" s="18"/>
      <c r="Y27" s="10"/>
      <c r="Z27" s="10"/>
    </row>
    <row r="28" spans="1:26" ht="15" x14ac:dyDescent="0.3">
      <c r="A28" s="29" t="s">
        <v>94</v>
      </c>
      <c r="B28" s="9">
        <v>23</v>
      </c>
      <c r="C28" s="29" t="s">
        <v>35</v>
      </c>
      <c r="D28" s="30" t="s">
        <v>89</v>
      </c>
      <c r="E28" s="10">
        <v>0</v>
      </c>
      <c r="F28" s="11">
        <f t="shared" si="5"/>
        <v>53.501000000000005</v>
      </c>
      <c r="G28" s="31">
        <v>56</v>
      </c>
      <c r="H28" s="10">
        <v>19.2</v>
      </c>
      <c r="I28" s="10">
        <v>20</v>
      </c>
      <c r="J28" s="10">
        <f t="shared" si="0"/>
        <v>14.28</v>
      </c>
      <c r="K28" s="10">
        <v>88</v>
      </c>
      <c r="L28" s="10">
        <v>83.1</v>
      </c>
      <c r="M28" s="32">
        <v>1</v>
      </c>
      <c r="N28" s="22">
        <f t="shared" si="1"/>
        <v>6.9620000000000006</v>
      </c>
      <c r="O28" s="10">
        <v>8</v>
      </c>
      <c r="P28" s="10">
        <v>1</v>
      </c>
      <c r="Q28" s="10">
        <v>11</v>
      </c>
      <c r="R28" s="10">
        <f t="shared" si="6"/>
        <v>5</v>
      </c>
      <c r="S28" s="15">
        <f t="shared" si="2"/>
        <v>11.962</v>
      </c>
      <c r="T28" s="10">
        <v>0</v>
      </c>
      <c r="U28" s="33">
        <f t="shared" si="3"/>
        <v>79.743000000000009</v>
      </c>
      <c r="V28" s="16">
        <v>23</v>
      </c>
      <c r="W28" s="10">
        <v>62</v>
      </c>
      <c r="X28" s="18"/>
      <c r="Y28" s="10"/>
      <c r="Z28" s="16"/>
    </row>
    <row r="29" spans="1:26" ht="15" x14ac:dyDescent="0.3">
      <c r="A29" s="29" t="s">
        <v>94</v>
      </c>
      <c r="B29" s="9">
        <v>24</v>
      </c>
      <c r="C29" s="29" t="s">
        <v>54</v>
      </c>
      <c r="D29" s="30" t="s">
        <v>82</v>
      </c>
      <c r="E29" s="10">
        <v>0</v>
      </c>
      <c r="F29" s="11">
        <f t="shared" si="5"/>
        <v>58.463999999999992</v>
      </c>
      <c r="G29" s="31">
        <v>59</v>
      </c>
      <c r="H29" s="10">
        <v>19.7</v>
      </c>
      <c r="I29" s="10">
        <v>20</v>
      </c>
      <c r="J29" s="10">
        <f t="shared" si="0"/>
        <v>14.805</v>
      </c>
      <c r="K29" s="10">
        <v>60</v>
      </c>
      <c r="L29" s="31">
        <v>73.5</v>
      </c>
      <c r="M29" s="32">
        <v>1</v>
      </c>
      <c r="N29" s="22">
        <v>5.09</v>
      </c>
      <c r="O29" s="10">
        <v>0</v>
      </c>
      <c r="P29" s="10">
        <v>0</v>
      </c>
      <c r="Q29" s="10">
        <v>3</v>
      </c>
      <c r="R29" s="10">
        <f t="shared" si="6"/>
        <v>0.75</v>
      </c>
      <c r="S29" s="15">
        <f t="shared" si="2"/>
        <v>5.84</v>
      </c>
      <c r="T29" s="10">
        <v>0</v>
      </c>
      <c r="U29" s="33">
        <f t="shared" si="3"/>
        <v>79.108999999999995</v>
      </c>
      <c r="V29" s="16">
        <v>24</v>
      </c>
      <c r="W29" s="10">
        <v>60</v>
      </c>
      <c r="X29" s="18"/>
      <c r="Y29" s="10"/>
      <c r="Z29" s="27"/>
    </row>
    <row r="30" spans="1:26" ht="15" x14ac:dyDescent="0.3">
      <c r="A30" s="29" t="s">
        <v>94</v>
      </c>
      <c r="B30" s="9">
        <v>25</v>
      </c>
      <c r="C30" s="29" t="s">
        <v>49</v>
      </c>
      <c r="D30" s="30" t="s">
        <v>80</v>
      </c>
      <c r="E30" s="10">
        <v>0</v>
      </c>
      <c r="F30" s="11">
        <f t="shared" si="5"/>
        <v>57.420999999999999</v>
      </c>
      <c r="G30" s="31">
        <v>57</v>
      </c>
      <c r="H30" s="10">
        <v>19.3</v>
      </c>
      <c r="I30" s="10">
        <v>20</v>
      </c>
      <c r="J30" s="10">
        <f t="shared" si="0"/>
        <v>14.444999999999999</v>
      </c>
      <c r="K30" s="10">
        <v>82.5</v>
      </c>
      <c r="L30" s="10">
        <v>73.099999999999994</v>
      </c>
      <c r="M30" s="32">
        <v>1</v>
      </c>
      <c r="N30" s="22">
        <f t="shared" ref="N30:N35" si="7">(K30*0.6+L30*0.2+M30*0.2)*0.1</f>
        <v>6.4320000000000013</v>
      </c>
      <c r="O30" s="10">
        <v>0</v>
      </c>
      <c r="P30" s="10">
        <v>0</v>
      </c>
      <c r="Q30" s="10">
        <v>2</v>
      </c>
      <c r="R30" s="10">
        <f t="shared" si="6"/>
        <v>0.5</v>
      </c>
      <c r="S30" s="15">
        <f t="shared" si="2"/>
        <v>6.9320000000000013</v>
      </c>
      <c r="T30" s="10">
        <v>0</v>
      </c>
      <c r="U30" s="33">
        <f t="shared" si="3"/>
        <v>78.798000000000002</v>
      </c>
      <c r="V30" s="16">
        <v>25</v>
      </c>
      <c r="W30" s="10">
        <v>70</v>
      </c>
      <c r="X30" s="18" t="s">
        <v>100</v>
      </c>
      <c r="Y30" s="10"/>
      <c r="Z30" s="10"/>
    </row>
    <row r="31" spans="1:26" ht="15" x14ac:dyDescent="0.3">
      <c r="A31" s="29" t="s">
        <v>94</v>
      </c>
      <c r="B31" s="9">
        <v>26</v>
      </c>
      <c r="C31" s="29" t="s">
        <v>57</v>
      </c>
      <c r="D31" s="30" t="s">
        <v>88</v>
      </c>
      <c r="E31" s="10">
        <v>0</v>
      </c>
      <c r="F31" s="11">
        <f t="shared" si="5"/>
        <v>55.426000000000002</v>
      </c>
      <c r="G31" s="31">
        <v>55</v>
      </c>
      <c r="H31" s="10">
        <v>19.600000000000001</v>
      </c>
      <c r="I31" s="10">
        <v>20</v>
      </c>
      <c r="J31" s="10">
        <f t="shared" si="0"/>
        <v>14.19</v>
      </c>
      <c r="K31" s="10">
        <v>80.5</v>
      </c>
      <c r="L31" s="19">
        <v>69.8</v>
      </c>
      <c r="M31" s="32">
        <v>1</v>
      </c>
      <c r="N31" s="22">
        <f t="shared" si="7"/>
        <v>6.2460000000000004</v>
      </c>
      <c r="O31" s="10">
        <v>4</v>
      </c>
      <c r="P31" s="10">
        <v>0.7</v>
      </c>
      <c r="Q31" s="10">
        <v>7</v>
      </c>
      <c r="R31" s="10">
        <f t="shared" si="6"/>
        <v>2.9249999999999998</v>
      </c>
      <c r="S31" s="15">
        <f t="shared" si="2"/>
        <v>9.1709999999999994</v>
      </c>
      <c r="T31" s="10">
        <v>0</v>
      </c>
      <c r="U31" s="33">
        <f t="shared" si="3"/>
        <v>78.787000000000006</v>
      </c>
      <c r="V31" s="16">
        <v>26</v>
      </c>
      <c r="W31" s="16">
        <v>63</v>
      </c>
      <c r="X31" s="18" t="s">
        <v>100</v>
      </c>
      <c r="Y31" s="10"/>
      <c r="Z31" s="27"/>
    </row>
    <row r="32" spans="1:26" ht="15" x14ac:dyDescent="0.3">
      <c r="A32" s="29" t="s">
        <v>94</v>
      </c>
      <c r="B32" s="9">
        <v>27</v>
      </c>
      <c r="C32" s="29" t="s">
        <v>40</v>
      </c>
      <c r="D32" s="30" t="s">
        <v>86</v>
      </c>
      <c r="E32" s="10">
        <v>0</v>
      </c>
      <c r="F32" s="11">
        <f t="shared" si="5"/>
        <v>57.11999999999999</v>
      </c>
      <c r="G32" s="31">
        <v>57</v>
      </c>
      <c r="H32" s="10">
        <v>19.2</v>
      </c>
      <c r="I32" s="10">
        <v>20</v>
      </c>
      <c r="J32" s="10">
        <f t="shared" si="0"/>
        <v>14.43</v>
      </c>
      <c r="K32" s="10">
        <v>87</v>
      </c>
      <c r="L32" s="19">
        <v>61.3</v>
      </c>
      <c r="M32" s="32">
        <v>1</v>
      </c>
      <c r="N32" s="22">
        <f t="shared" si="7"/>
        <v>6.4660000000000002</v>
      </c>
      <c r="O32" s="10">
        <v>0</v>
      </c>
      <c r="P32" s="10">
        <v>0</v>
      </c>
      <c r="Q32" s="10">
        <v>0</v>
      </c>
      <c r="R32" s="10">
        <f t="shared" si="6"/>
        <v>0</v>
      </c>
      <c r="S32" s="15">
        <f t="shared" si="2"/>
        <v>6.4660000000000002</v>
      </c>
      <c r="T32" s="10">
        <v>0</v>
      </c>
      <c r="U32" s="33">
        <f t="shared" si="3"/>
        <v>78.015999999999977</v>
      </c>
      <c r="V32" s="16">
        <v>27</v>
      </c>
      <c r="W32" s="18">
        <v>72</v>
      </c>
      <c r="X32" s="18" t="s">
        <v>100</v>
      </c>
      <c r="Y32" s="10"/>
      <c r="Z32" s="28"/>
    </row>
    <row r="33" spans="1:26" ht="15" x14ac:dyDescent="0.3">
      <c r="A33" s="29" t="s">
        <v>94</v>
      </c>
      <c r="B33" s="9">
        <v>28</v>
      </c>
      <c r="C33" s="29" t="s">
        <v>55</v>
      </c>
      <c r="D33" s="30" t="s">
        <v>64</v>
      </c>
      <c r="E33" s="10">
        <v>0</v>
      </c>
      <c r="F33" s="11">
        <f t="shared" si="5"/>
        <v>55.873999999999995</v>
      </c>
      <c r="G33" s="31">
        <v>56</v>
      </c>
      <c r="H33" s="10">
        <v>19.7</v>
      </c>
      <c r="I33" s="10">
        <v>20</v>
      </c>
      <c r="J33" s="10">
        <f t="shared" si="0"/>
        <v>14.355</v>
      </c>
      <c r="K33" s="10">
        <v>86</v>
      </c>
      <c r="L33" s="10">
        <v>69.7</v>
      </c>
      <c r="M33" s="32">
        <v>1</v>
      </c>
      <c r="N33" s="22">
        <f t="shared" si="7"/>
        <v>6.5740000000000016</v>
      </c>
      <c r="O33" s="10">
        <v>0</v>
      </c>
      <c r="P33" s="10">
        <v>0.7</v>
      </c>
      <c r="Q33" s="10">
        <v>4</v>
      </c>
      <c r="R33" s="10">
        <f t="shared" si="6"/>
        <v>1.175</v>
      </c>
      <c r="S33" s="15">
        <f t="shared" si="2"/>
        <v>7.7490000000000014</v>
      </c>
      <c r="T33" s="10">
        <v>0</v>
      </c>
      <c r="U33" s="33">
        <f t="shared" si="3"/>
        <v>77.977999999999994</v>
      </c>
      <c r="V33" s="16">
        <v>28</v>
      </c>
      <c r="W33" s="10">
        <v>67</v>
      </c>
      <c r="X33" s="18" t="s">
        <v>100</v>
      </c>
      <c r="Y33" s="10"/>
      <c r="Z33" s="10"/>
    </row>
    <row r="34" spans="1:26" ht="15" x14ac:dyDescent="0.3">
      <c r="A34" s="29" t="s">
        <v>94</v>
      </c>
      <c r="B34" s="9">
        <v>29</v>
      </c>
      <c r="C34" s="29" t="s">
        <v>63</v>
      </c>
      <c r="D34" s="30" t="s">
        <v>92</v>
      </c>
      <c r="E34" s="10">
        <v>0</v>
      </c>
      <c r="F34" s="11">
        <f t="shared" si="5"/>
        <v>53.122999999999998</v>
      </c>
      <c r="G34" s="31">
        <v>55</v>
      </c>
      <c r="H34" s="10">
        <v>19.100000000000001</v>
      </c>
      <c r="I34" s="10">
        <v>20</v>
      </c>
      <c r="J34" s="10">
        <f t="shared" si="0"/>
        <v>14.114999999999998</v>
      </c>
      <c r="K34" s="10">
        <v>82</v>
      </c>
      <c r="L34" s="10">
        <v>67.5</v>
      </c>
      <c r="M34" s="32">
        <v>1</v>
      </c>
      <c r="N34" s="22">
        <f t="shared" si="7"/>
        <v>6.29</v>
      </c>
      <c r="O34" s="10">
        <v>2</v>
      </c>
      <c r="P34" s="10">
        <v>0</v>
      </c>
      <c r="Q34" s="10">
        <v>14</v>
      </c>
      <c r="R34" s="10">
        <f t="shared" si="6"/>
        <v>4</v>
      </c>
      <c r="S34" s="15">
        <f t="shared" si="2"/>
        <v>10.29</v>
      </c>
      <c r="T34" s="10">
        <v>0</v>
      </c>
      <c r="U34" s="33">
        <f t="shared" si="3"/>
        <v>77.527999999999992</v>
      </c>
      <c r="V34" s="16">
        <v>29</v>
      </c>
      <c r="W34" s="16">
        <v>61</v>
      </c>
      <c r="X34" s="18" t="s">
        <v>100</v>
      </c>
      <c r="Y34" s="10"/>
      <c r="Z34" s="27"/>
    </row>
    <row r="35" spans="1:26" ht="15" x14ac:dyDescent="0.3">
      <c r="A35" s="29" t="s">
        <v>94</v>
      </c>
      <c r="B35" s="9">
        <v>30</v>
      </c>
      <c r="C35" s="29" t="s">
        <v>62</v>
      </c>
      <c r="D35" s="30" t="s">
        <v>91</v>
      </c>
      <c r="E35" s="10">
        <v>0</v>
      </c>
      <c r="F35" s="11">
        <f t="shared" si="5"/>
        <v>49.609000000000002</v>
      </c>
      <c r="G35" s="31">
        <v>53</v>
      </c>
      <c r="H35" s="10">
        <v>19.2</v>
      </c>
      <c r="I35" s="10">
        <v>20</v>
      </c>
      <c r="J35" s="10">
        <f t="shared" si="0"/>
        <v>13.83</v>
      </c>
      <c r="K35" s="10">
        <v>75</v>
      </c>
      <c r="L35" s="10">
        <v>89.2</v>
      </c>
      <c r="M35" s="32">
        <v>1</v>
      </c>
      <c r="N35" s="22">
        <f t="shared" si="7"/>
        <v>6.3040000000000012</v>
      </c>
      <c r="O35" s="10">
        <v>6</v>
      </c>
      <c r="P35" s="10">
        <v>3.1</v>
      </c>
      <c r="Q35" s="10">
        <v>25</v>
      </c>
      <c r="R35" s="10">
        <v>5.3525</v>
      </c>
      <c r="S35" s="15">
        <f t="shared" si="2"/>
        <v>11.656500000000001</v>
      </c>
      <c r="T35" s="10">
        <v>1.5</v>
      </c>
      <c r="U35" s="33">
        <f t="shared" si="3"/>
        <v>73.595500000000001</v>
      </c>
      <c r="V35" s="16">
        <v>30</v>
      </c>
      <c r="W35" s="16">
        <v>60</v>
      </c>
      <c r="X35" s="18" t="s">
        <v>101</v>
      </c>
      <c r="Y35" s="10"/>
      <c r="Z35" s="27"/>
    </row>
    <row r="36" spans="1:26" x14ac:dyDescent="0.3">
      <c r="Y36"/>
    </row>
    <row r="37" spans="1:26" x14ac:dyDescent="0.3">
      <c r="Y37"/>
    </row>
    <row r="38" spans="1:26" x14ac:dyDescent="0.3">
      <c r="Y38"/>
    </row>
    <row r="39" spans="1:26" x14ac:dyDescent="0.3">
      <c r="Y39"/>
    </row>
    <row r="40" spans="1:26" x14ac:dyDescent="0.3">
      <c r="Y40"/>
    </row>
    <row r="41" spans="1:26" x14ac:dyDescent="0.3">
      <c r="Y41"/>
    </row>
    <row r="42" spans="1:26" x14ac:dyDescent="0.3">
      <c r="Y42"/>
    </row>
    <row r="43" spans="1:26" x14ac:dyDescent="0.3">
      <c r="Y43"/>
    </row>
    <row r="44" spans="1:26" x14ac:dyDescent="0.3">
      <c r="Y44"/>
    </row>
    <row r="45" spans="1:26" x14ac:dyDescent="0.3">
      <c r="Y45"/>
    </row>
    <row r="46" spans="1:26" x14ac:dyDescent="0.3">
      <c r="Y46"/>
    </row>
    <row r="47" spans="1:26" x14ac:dyDescent="0.3">
      <c r="Y47"/>
    </row>
    <row r="48" spans="1:26" x14ac:dyDescent="0.3">
      <c r="Y48"/>
    </row>
    <row r="49" spans="25:25" x14ac:dyDescent="0.3">
      <c r="Y49"/>
    </row>
    <row r="50" spans="25:25" x14ac:dyDescent="0.3">
      <c r="Y50"/>
    </row>
    <row r="51" spans="25:25" x14ac:dyDescent="0.3">
      <c r="Y51"/>
    </row>
    <row r="52" spans="25:25" x14ac:dyDescent="0.3">
      <c r="Y52"/>
    </row>
    <row r="53" spans="25:25" x14ac:dyDescent="0.3">
      <c r="Y53"/>
    </row>
    <row r="54" spans="25:25" x14ac:dyDescent="0.3">
      <c r="Y54"/>
    </row>
    <row r="55" spans="25:25" x14ac:dyDescent="0.3">
      <c r="Y55"/>
    </row>
    <row r="56" spans="25:25" x14ac:dyDescent="0.3">
      <c r="Y56"/>
    </row>
    <row r="57" spans="25:25" x14ac:dyDescent="0.3">
      <c r="Y57"/>
    </row>
    <row r="58" spans="25:25" x14ac:dyDescent="0.3">
      <c r="Y58"/>
    </row>
    <row r="59" spans="25:25" x14ac:dyDescent="0.3">
      <c r="Y59"/>
    </row>
    <row r="60" spans="25:25" x14ac:dyDescent="0.3">
      <c r="Y60"/>
    </row>
    <row r="61" spans="25:25" x14ac:dyDescent="0.3">
      <c r="Y61"/>
    </row>
    <row r="62" spans="25:25" x14ac:dyDescent="0.3">
      <c r="Y62"/>
    </row>
    <row r="63" spans="25:25" x14ac:dyDescent="0.3">
      <c r="Y63"/>
    </row>
    <row r="64" spans="25:25" x14ac:dyDescent="0.3">
      <c r="Y64"/>
    </row>
    <row r="65" spans="25:25" x14ac:dyDescent="0.3">
      <c r="Y65"/>
    </row>
    <row r="66" spans="25:25" x14ac:dyDescent="0.3">
      <c r="Y66"/>
    </row>
    <row r="67" spans="25:25" x14ac:dyDescent="0.3">
      <c r="Y67"/>
    </row>
    <row r="68" spans="25:25" x14ac:dyDescent="0.3">
      <c r="Y68"/>
    </row>
    <row r="69" spans="25:25" x14ac:dyDescent="0.3">
      <c r="Y69"/>
    </row>
    <row r="70" spans="25:25" x14ac:dyDescent="0.3">
      <c r="Y70"/>
    </row>
    <row r="71" spans="25:25" x14ac:dyDescent="0.3">
      <c r="Y71"/>
    </row>
    <row r="72" spans="25:25" x14ac:dyDescent="0.3">
      <c r="Y72"/>
    </row>
    <row r="73" spans="25:25" x14ac:dyDescent="0.3">
      <c r="Y73"/>
    </row>
    <row r="74" spans="25:25" x14ac:dyDescent="0.3">
      <c r="Y74"/>
    </row>
    <row r="75" spans="25:25" x14ac:dyDescent="0.3">
      <c r="Y75"/>
    </row>
    <row r="76" spans="25:25" x14ac:dyDescent="0.3">
      <c r="Y76"/>
    </row>
    <row r="77" spans="25:25" x14ac:dyDescent="0.3">
      <c r="Y77"/>
    </row>
    <row r="78" spans="25:25" x14ac:dyDescent="0.3">
      <c r="Y78"/>
    </row>
    <row r="79" spans="25:25" x14ac:dyDescent="0.3">
      <c r="Y79"/>
    </row>
    <row r="80" spans="25:25" x14ac:dyDescent="0.3">
      <c r="Y80"/>
    </row>
    <row r="81" spans="25:25" x14ac:dyDescent="0.3">
      <c r="Y81"/>
    </row>
    <row r="82" spans="25:25" x14ac:dyDescent="0.3">
      <c r="Y82"/>
    </row>
    <row r="83" spans="25:25" x14ac:dyDescent="0.3">
      <c r="Y83"/>
    </row>
    <row r="84" spans="25:25" x14ac:dyDescent="0.3">
      <c r="Y84"/>
    </row>
    <row r="85" spans="25:25" x14ac:dyDescent="0.3">
      <c r="Y85"/>
    </row>
    <row r="86" spans="25:25" x14ac:dyDescent="0.3">
      <c r="Y86"/>
    </row>
    <row r="87" spans="25:25" x14ac:dyDescent="0.3">
      <c r="Y87"/>
    </row>
    <row r="88" spans="25:25" x14ac:dyDescent="0.3">
      <c r="Y88"/>
    </row>
    <row r="89" spans="25:25" x14ac:dyDescent="0.3">
      <c r="Y89"/>
    </row>
    <row r="90" spans="25:25" x14ac:dyDescent="0.3">
      <c r="Y90"/>
    </row>
    <row r="91" spans="25:25" x14ac:dyDescent="0.3">
      <c r="Y91"/>
    </row>
    <row r="92" spans="25:25" x14ac:dyDescent="0.3">
      <c r="Y92"/>
    </row>
    <row r="93" spans="25:25" x14ac:dyDescent="0.3">
      <c r="Y93"/>
    </row>
    <row r="94" spans="25:25" x14ac:dyDescent="0.3">
      <c r="Y94"/>
    </row>
    <row r="95" spans="25:25" x14ac:dyDescent="0.3">
      <c r="Y95"/>
    </row>
    <row r="96" spans="25:25" x14ac:dyDescent="0.3">
      <c r="Y96"/>
    </row>
    <row r="97" spans="25:25" x14ac:dyDescent="0.3">
      <c r="Y97"/>
    </row>
    <row r="98" spans="25:25" x14ac:dyDescent="0.3">
      <c r="Y98"/>
    </row>
    <row r="99" spans="25:25" x14ac:dyDescent="0.3">
      <c r="Y99"/>
    </row>
    <row r="100" spans="25:25" x14ac:dyDescent="0.3">
      <c r="Y100"/>
    </row>
    <row r="101" spans="25:25" x14ac:dyDescent="0.3">
      <c r="Y101"/>
    </row>
    <row r="102" spans="25:25" x14ac:dyDescent="0.3">
      <c r="Y102"/>
    </row>
    <row r="103" spans="25:25" x14ac:dyDescent="0.3">
      <c r="Y103"/>
    </row>
    <row r="104" spans="25:25" x14ac:dyDescent="0.3">
      <c r="Y104"/>
    </row>
    <row r="105" spans="25:25" x14ac:dyDescent="0.3">
      <c r="Y105"/>
    </row>
    <row r="106" spans="25:25" x14ac:dyDescent="0.3">
      <c r="Y106"/>
    </row>
    <row r="107" spans="25:25" x14ac:dyDescent="0.3">
      <c r="Y107"/>
    </row>
    <row r="108" spans="25:25" x14ac:dyDescent="0.3">
      <c r="Y108"/>
    </row>
    <row r="109" spans="25:25" x14ac:dyDescent="0.3">
      <c r="Y109"/>
    </row>
    <row r="110" spans="25:25" x14ac:dyDescent="0.3">
      <c r="Y110"/>
    </row>
    <row r="111" spans="25:25" x14ac:dyDescent="0.3">
      <c r="Y111"/>
    </row>
    <row r="112" spans="25:25" x14ac:dyDescent="0.3">
      <c r="Y112"/>
    </row>
    <row r="113" spans="25:25" x14ac:dyDescent="0.3">
      <c r="Y113"/>
    </row>
    <row r="114" spans="25:25" x14ac:dyDescent="0.3">
      <c r="Y114"/>
    </row>
    <row r="115" spans="25:25" x14ac:dyDescent="0.3">
      <c r="Y115"/>
    </row>
    <row r="116" spans="25:25" x14ac:dyDescent="0.3">
      <c r="Y116"/>
    </row>
    <row r="117" spans="25:25" x14ac:dyDescent="0.3">
      <c r="Y117"/>
    </row>
    <row r="118" spans="25:25" x14ac:dyDescent="0.3">
      <c r="Y118"/>
    </row>
    <row r="119" spans="25:25" x14ac:dyDescent="0.3">
      <c r="Y119"/>
    </row>
    <row r="120" spans="25:25" x14ac:dyDescent="0.3">
      <c r="Y120"/>
    </row>
    <row r="121" spans="25:25" x14ac:dyDescent="0.3">
      <c r="Y121"/>
    </row>
    <row r="122" spans="25:25" x14ac:dyDescent="0.3">
      <c r="Y122"/>
    </row>
    <row r="123" spans="25:25" x14ac:dyDescent="0.3">
      <c r="Y123"/>
    </row>
    <row r="124" spans="25:25" x14ac:dyDescent="0.3">
      <c r="Y124"/>
    </row>
    <row r="125" spans="25:25" x14ac:dyDescent="0.3">
      <c r="Y125"/>
    </row>
    <row r="126" spans="25:25" x14ac:dyDescent="0.3">
      <c r="Y126"/>
    </row>
    <row r="127" spans="25:25" x14ac:dyDescent="0.3">
      <c r="Y127"/>
    </row>
    <row r="128" spans="25:25" x14ac:dyDescent="0.3">
      <c r="Y128"/>
    </row>
    <row r="129" spans="25:25" x14ac:dyDescent="0.3">
      <c r="Y129"/>
    </row>
    <row r="130" spans="25:25" x14ac:dyDescent="0.3">
      <c r="Y130"/>
    </row>
    <row r="131" spans="25:25" x14ac:dyDescent="0.3">
      <c r="Y131"/>
    </row>
  </sheetData>
  <sortState xmlns:xlrd2="http://schemas.microsoft.com/office/spreadsheetml/2017/richdata2" ref="C6:X35">
    <sortCondition descending="1" ref="U6:U35"/>
  </sortState>
  <mergeCells count="25">
    <mergeCell ref="C1:Z1"/>
    <mergeCell ref="B2:R2"/>
    <mergeCell ref="D3:F3"/>
    <mergeCell ref="G3:J3"/>
    <mergeCell ref="K3:S3"/>
    <mergeCell ref="U3:V3"/>
    <mergeCell ref="X3:X5"/>
    <mergeCell ref="Y3:Y5"/>
    <mergeCell ref="Z3:Z5"/>
    <mergeCell ref="K4:N4"/>
    <mergeCell ref="O4:R4"/>
    <mergeCell ref="G4:G5"/>
    <mergeCell ref="H4:H5"/>
    <mergeCell ref="I4:I5"/>
    <mergeCell ref="J4:J5"/>
    <mergeCell ref="S4:S5"/>
    <mergeCell ref="T3:T4"/>
    <mergeCell ref="U4:U5"/>
    <mergeCell ref="V4:V5"/>
    <mergeCell ref="W3:W5"/>
    <mergeCell ref="A3:A5"/>
    <mergeCell ref="B3:B5"/>
    <mergeCell ref="D4:D5"/>
    <mergeCell ref="E4:E5"/>
    <mergeCell ref="F4:F5"/>
  </mergeCells>
  <phoneticPr fontId="8" type="noConversion"/>
  <pageMargins left="0.70866141732283505" right="0.70866141732283505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戴尔</cp:lastModifiedBy>
  <cp:lastPrinted>2019-10-17T02:51:00Z</cp:lastPrinted>
  <dcterms:created xsi:type="dcterms:W3CDTF">2019-10-16T09:43:00Z</dcterms:created>
  <dcterms:modified xsi:type="dcterms:W3CDTF">2020-10-16T05:33:40Z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