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69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<sst xmlns="http://schemas.openxmlformats.org/spreadsheetml/2006/main" count="390" uniqueCount="177">
  <si>
    <t>河南理工大学2018-2019学年学生综合评定积分表</t>
  </si>
  <si>
    <t>学院:</t>
  </si>
  <si>
    <t>外国语学院</t>
  </si>
  <si>
    <t xml:space="preserve"> 学院领导签字____________  公章:</t>
  </si>
  <si>
    <t>专业班级</t>
  </si>
  <si>
    <t>序号</t>
  </si>
  <si>
    <t>项目及代码</t>
  </si>
  <si>
    <t>学业成绩分（X 70%）</t>
  </si>
  <si>
    <t>思想品德分（D 15%）</t>
  </si>
  <si>
    <t>综合素质分（Z 15%）</t>
  </si>
  <si>
    <t>减罚总分</t>
  </si>
  <si>
    <t xml:space="preserve">  综合积分(M)</t>
  </si>
  <si>
    <t>必修课最低一门成绩</t>
  </si>
  <si>
    <t>体测是否达标，必修课是否挂科</t>
  </si>
  <si>
    <t>拟推荐获几等奖学金</t>
  </si>
  <si>
    <t>个人签字</t>
  </si>
  <si>
    <t>单项得分</t>
  </si>
  <si>
    <t>课程成绩分(X1)</t>
  </si>
  <si>
    <t>学习奖励分(X2)</t>
  </si>
  <si>
    <r>
      <rPr>
        <sz val="12"/>
        <rFont val="仿宋"/>
        <charset val="134"/>
      </rPr>
      <t>学业成绩分</t>
    </r>
    <r>
      <rPr>
        <sz val="12"/>
        <rFont val="仿宋"/>
        <charset val="134"/>
      </rPr>
      <t>X=(X1+X2)*70%</t>
    </r>
  </si>
  <si>
    <t>思想品德基础分(D1)</t>
  </si>
  <si>
    <t>学生互评分(D2)</t>
  </si>
  <si>
    <t>政治理论学习分(D3)</t>
  </si>
  <si>
    <r>
      <rPr>
        <sz val="12"/>
        <rFont val="仿宋"/>
        <charset val="134"/>
      </rPr>
      <t>思想品德分</t>
    </r>
    <r>
      <rPr>
        <sz val="12"/>
        <rFont val="仿宋"/>
        <charset val="134"/>
      </rPr>
      <t>D=(D1+D2+D3)*15%</t>
    </r>
  </si>
  <si>
    <t>体育分（T）</t>
  </si>
  <si>
    <t>荣誉称号及活动获奖分（R）</t>
  </si>
  <si>
    <r>
      <rPr>
        <sz val="12"/>
        <rFont val="仿宋"/>
        <charset val="134"/>
      </rPr>
      <t>综合素质分</t>
    </r>
    <r>
      <rPr>
        <sz val="12"/>
        <rFont val="仿宋"/>
        <charset val="134"/>
      </rPr>
      <t>Z=T+R</t>
    </r>
  </si>
  <si>
    <t>M=X+D+Z-F</t>
  </si>
  <si>
    <t>名次</t>
  </si>
  <si>
    <t>姓名</t>
  </si>
  <si>
    <t>学年体育课平均成绩(T1)</t>
  </si>
  <si>
    <t>国家学生体质健康标准(T2)</t>
  </si>
  <si>
    <t>早操出勤率(T3)</t>
  </si>
  <si>
    <r>
      <rPr>
        <sz val="12"/>
        <rFont val="仿宋"/>
        <charset val="134"/>
      </rPr>
      <t>体育分</t>
    </r>
    <r>
      <rPr>
        <sz val="12"/>
        <rFont val="仿宋"/>
        <charset val="134"/>
      </rPr>
      <t>T=（T1*60%+T2*20%+T3*20%）*10%</t>
    </r>
  </si>
  <si>
    <t>各级各类荣誉称号加分(R1)</t>
  </si>
  <si>
    <t>第二课堂比赛活动获奖加分（R2）</t>
  </si>
  <si>
    <t>其他加分(R3)</t>
  </si>
  <si>
    <r>
      <rPr>
        <sz val="12"/>
        <rFont val="仿宋"/>
        <charset val="134"/>
      </rPr>
      <t>荣誉称号及活动获奖分</t>
    </r>
    <r>
      <rPr>
        <sz val="12"/>
        <rFont val="仿宋"/>
        <charset val="134"/>
      </rPr>
      <t>R=(R1+R2+R3)*25%</t>
    </r>
  </si>
  <si>
    <t>F</t>
  </si>
  <si>
    <t>英语19-3班</t>
  </si>
  <si>
    <t>李君怡</t>
  </si>
  <si>
    <r>
      <rPr>
        <sz val="11"/>
        <color rgb="FF000000"/>
        <rFont val="SimSun"/>
        <charset val="134"/>
      </rPr>
      <t>国家励志奖学金</t>
    </r>
  </si>
  <si>
    <t>英语19-2班</t>
  </si>
  <si>
    <t>李艳</t>
  </si>
  <si>
    <t>周玲钰</t>
  </si>
  <si>
    <t>张梦依</t>
  </si>
  <si>
    <t>英语19-1班</t>
  </si>
  <si>
    <t>李茹</t>
  </si>
  <si>
    <t>琚欣悦</t>
  </si>
  <si>
    <r>
      <rPr>
        <sz val="11"/>
        <color rgb="FF000000"/>
        <rFont val="SimSun"/>
        <charset val="134"/>
      </rPr>
      <t>孙越崎一等奖</t>
    </r>
  </si>
  <si>
    <r>
      <rPr>
        <sz val="10"/>
        <color rgb="FF000000"/>
        <rFont val="KaiTi"/>
        <charset val="134"/>
      </rPr>
      <t>周婷</t>
    </r>
  </si>
  <si>
    <t>韩紫凌</t>
  </si>
  <si>
    <t>不达标</t>
  </si>
  <si>
    <t>英语19-4班</t>
  </si>
  <si>
    <t>万帅兵</t>
  </si>
  <si>
    <t>郭蕴涵</t>
  </si>
  <si>
    <t>国家励志奖学金</t>
  </si>
  <si>
    <r>
      <rPr>
        <sz val="10"/>
        <color rgb="FF000000"/>
        <rFont val="KaiTi"/>
        <charset val="134"/>
      </rPr>
      <t>杨婷</t>
    </r>
  </si>
  <si>
    <r>
      <rPr>
        <sz val="11"/>
        <color rgb="FF000000"/>
        <rFont val="SimSun"/>
        <charset val="134"/>
      </rPr>
      <t>孙越崎二等奖</t>
    </r>
  </si>
  <si>
    <t>李丹丹</t>
  </si>
  <si>
    <t>孙越崎一等奖</t>
  </si>
  <si>
    <t>陶兰兰</t>
  </si>
  <si>
    <t>孙越崎二等奖</t>
  </si>
  <si>
    <t>赵迎君</t>
  </si>
  <si>
    <r>
      <rPr>
        <sz val="10"/>
        <color rgb="FF000000"/>
        <rFont val="KaiTi"/>
        <charset val="134"/>
      </rPr>
      <t>杨文</t>
    </r>
  </si>
  <si>
    <t>李靖文</t>
  </si>
  <si>
    <t>齐苏莹</t>
  </si>
  <si>
    <t>迟群</t>
  </si>
  <si>
    <t>李月颜</t>
  </si>
  <si>
    <t>周文慧</t>
  </si>
  <si>
    <r>
      <rPr>
        <sz val="10"/>
        <color rgb="FF000000"/>
        <rFont val="KaiTi"/>
        <charset val="134"/>
      </rPr>
      <t>王亚</t>
    </r>
  </si>
  <si>
    <r>
      <rPr>
        <sz val="11"/>
        <color rgb="FF000000"/>
        <rFont val="SimSun"/>
        <charset val="134"/>
      </rPr>
      <t>孙越崎三等奖</t>
    </r>
  </si>
  <si>
    <t>王盘龙</t>
  </si>
  <si>
    <t>上官梦园</t>
  </si>
  <si>
    <t>王佳茵</t>
  </si>
  <si>
    <t>何牧</t>
  </si>
  <si>
    <t>杨正宇</t>
  </si>
  <si>
    <t>苏明青</t>
  </si>
  <si>
    <t>白孟娇</t>
  </si>
  <si>
    <r>
      <rPr>
        <sz val="10"/>
        <color rgb="FF000000"/>
        <rFont val="KaiTi"/>
        <charset val="134"/>
      </rPr>
      <t>曾滢滢</t>
    </r>
  </si>
  <si>
    <t>徐洋洋</t>
  </si>
  <si>
    <t>孙越崎三等奖</t>
  </si>
  <si>
    <t>何一帆</t>
  </si>
  <si>
    <t>刘一凡</t>
  </si>
  <si>
    <t>唐春雪</t>
  </si>
  <si>
    <r>
      <rPr>
        <sz val="10"/>
        <color rgb="FF000000"/>
        <rFont val="KaiTi"/>
        <charset val="134"/>
      </rPr>
      <t>李文婕</t>
    </r>
  </si>
  <si>
    <t>朱苗苗</t>
  </si>
  <si>
    <t>商娇娇</t>
  </si>
  <si>
    <t>丁畅</t>
  </si>
  <si>
    <r>
      <rPr>
        <sz val="11"/>
        <rFont val="宋体"/>
        <charset val="134"/>
      </rPr>
      <t>孙越崎二等奖</t>
    </r>
  </si>
  <si>
    <r>
      <rPr>
        <sz val="10"/>
        <color rgb="FF000000"/>
        <rFont val="KaiTi"/>
        <charset val="134"/>
      </rPr>
      <t>邓琢琳</t>
    </r>
  </si>
  <si>
    <t>杨红艳</t>
  </si>
  <si>
    <t>张小文</t>
  </si>
  <si>
    <t>彭春梅</t>
  </si>
  <si>
    <t>马婉玲</t>
  </si>
  <si>
    <t>张春慧</t>
  </si>
  <si>
    <t>郑慧敏</t>
  </si>
  <si>
    <t>刘仪</t>
  </si>
  <si>
    <t>胡微丽</t>
  </si>
  <si>
    <r>
      <rPr>
        <sz val="10"/>
        <color rgb="FF000000"/>
        <rFont val="KaiTi"/>
        <charset val="134"/>
      </rPr>
      <t>赵雨婷</t>
    </r>
  </si>
  <si>
    <t>王田田</t>
  </si>
  <si>
    <t>赵梦嘉</t>
  </si>
  <si>
    <t>李昕</t>
  </si>
  <si>
    <t>刘平</t>
  </si>
  <si>
    <t>赵勇</t>
  </si>
  <si>
    <t>武佳佳</t>
  </si>
  <si>
    <t>黄妍菲</t>
  </si>
  <si>
    <t>张玲</t>
  </si>
  <si>
    <t>徐亚婷</t>
  </si>
  <si>
    <t>陶苏苏</t>
  </si>
  <si>
    <t>郭佳怡</t>
  </si>
  <si>
    <t>孙文佳</t>
  </si>
  <si>
    <t>贾少祥</t>
  </si>
  <si>
    <t>欧秋艳</t>
  </si>
  <si>
    <t>高蒙恩</t>
  </si>
  <si>
    <t>张一冰</t>
  </si>
  <si>
    <t>李梦洁</t>
  </si>
  <si>
    <t>刁开欣</t>
  </si>
  <si>
    <t>王姗姗</t>
  </si>
  <si>
    <t>樊赟</t>
  </si>
  <si>
    <t>王嘉明</t>
  </si>
  <si>
    <t>李文娇</t>
  </si>
  <si>
    <t>李柏熠</t>
  </si>
  <si>
    <t>吉淑婷</t>
  </si>
  <si>
    <t>李心怡</t>
  </si>
  <si>
    <t>陈亚楠</t>
  </si>
  <si>
    <t>张雨娜</t>
  </si>
  <si>
    <t>王慧云</t>
  </si>
  <si>
    <t>吴明洋</t>
  </si>
  <si>
    <t>魏怡冰</t>
  </si>
  <si>
    <t>李佳琳</t>
  </si>
  <si>
    <t>白克宾</t>
  </si>
  <si>
    <t>宋佳敏</t>
  </si>
  <si>
    <t>朱子昂</t>
  </si>
  <si>
    <t>王佳欣</t>
  </si>
  <si>
    <t>是</t>
  </si>
  <si>
    <t>杨纬农</t>
  </si>
  <si>
    <t>岳春雨</t>
  </si>
  <si>
    <t>姬艺</t>
  </si>
  <si>
    <t>王晓桐</t>
  </si>
  <si>
    <t>刘二康</t>
  </si>
  <si>
    <t>单瑞玲</t>
  </si>
  <si>
    <t>李倩倩</t>
  </si>
  <si>
    <t>赵亚婷</t>
  </si>
  <si>
    <t>王露洁</t>
  </si>
  <si>
    <t>张秋雨</t>
  </si>
  <si>
    <t>申梦旎</t>
  </si>
  <si>
    <t>梅婷婷</t>
  </si>
  <si>
    <t>赵珍丽</t>
  </si>
  <si>
    <t>赵春香</t>
  </si>
  <si>
    <t>尹洋洋</t>
  </si>
  <si>
    <t>陈焱</t>
  </si>
  <si>
    <t>王浩</t>
  </si>
  <si>
    <t>马贵雨</t>
  </si>
  <si>
    <t>房婉贞</t>
  </si>
  <si>
    <t>化高洁</t>
  </si>
  <si>
    <t>耿其玉</t>
  </si>
  <si>
    <t>李家玲</t>
  </si>
  <si>
    <t>马梦宇</t>
  </si>
  <si>
    <t>樊希帆</t>
  </si>
  <si>
    <t>刘嘉怡</t>
  </si>
  <si>
    <t>郭浩阳</t>
  </si>
  <si>
    <t>贾冰洁</t>
  </si>
  <si>
    <t>郑媛媛</t>
  </si>
  <si>
    <t>张填硕</t>
  </si>
  <si>
    <t>葛雅茹</t>
  </si>
  <si>
    <t>乔静雯</t>
  </si>
  <si>
    <t>钟心昕</t>
  </si>
  <si>
    <t>马盼迪</t>
  </si>
  <si>
    <t>孙博</t>
  </si>
  <si>
    <t>朱庆标</t>
  </si>
  <si>
    <t>林怡凡</t>
  </si>
  <si>
    <t>李明珠</t>
  </si>
  <si>
    <t>徐如梦</t>
  </si>
  <si>
    <t>卢敏</t>
  </si>
  <si>
    <t>王心妍</t>
  </si>
  <si>
    <t>郭文豪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</si>
</sst>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  <numFmt numFmtId="177" formatCode="0.00_ "/>
    <numFmt numFmtId="178" formatCode="0.0"/>
  </numFmts>
  <fonts count="30">
    <font>
      <sz val="12"/>
      <color theme="1"/>
      <name val="宋体"/>
      <charset val="134"/>
      <scheme val="minor"/>
    </font>
    <font>
      <sz val="12"/>
      <color rgb="FF000000"/>
      <name val="仿宋"/>
      <charset val="134"/>
    </font>
    <font>
      <b/>
      <sz val="12"/>
      <color rgb="FF000000"/>
      <name val="仿宋"/>
      <charset val="134"/>
    </font>
    <font>
      <sz val="10"/>
      <color rgb="FF000000"/>
      <name val="楷体"/>
      <charset val="134"/>
    </font>
    <font>
      <sz val="10"/>
      <color rgb="FF000000"/>
      <name val="KaiTi"/>
      <charset val="134"/>
    </font>
    <font>
      <sz val="10"/>
      <color rgb="FF000000"/>
      <name val="微软雅黑"/>
      <charset val="134"/>
    </font>
    <font>
      <sz val="11"/>
      <color rgb="FF000000"/>
      <name val="SimSun"/>
      <charset val="134"/>
    </font>
    <font>
      <sz val="11"/>
      <color rgb="FF000000"/>
      <name val="宋体"/>
      <charset val="134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仿宋"/>
      <charset val="134"/>
    </font>
    <font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2" borderId="11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16" borderId="13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1" fillId="22" borderId="15" applyNumberFormat="0" applyAlignment="0" applyProtection="0">
      <alignment vertical="center"/>
    </xf>
    <xf numFmtId="0" fontId="17" fillId="22" borderId="11" applyNumberFormat="0" applyAlignment="0" applyProtection="0">
      <alignment vertical="center"/>
    </xf>
    <xf numFmtId="0" fontId="25" fillId="29" borderId="17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vertical="center"/>
    </xf>
    <xf numFmtId="0" fontId="1" fillId="0" borderId="2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 wrapText="1"/>
    </xf>
    <xf numFmtId="177" fontId="3" fillId="2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178" fontId="1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/>
    </xf>
    <xf numFmtId="0" fontId="5" fillId="0" borderId="0" xfId="0" applyNumberFormat="1" applyFont="1" applyBorder="1">
      <alignment vertical="center"/>
    </xf>
    <xf numFmtId="0" fontId="6" fillId="0" borderId="7" xfId="0" applyNumberFormat="1" applyFont="1" applyBorder="1" applyAlignment="1">
      <alignment vertical="center"/>
    </xf>
    <xf numFmtId="0" fontId="7" fillId="0" borderId="8" xfId="0" applyNumberFormat="1" applyFont="1" applyBorder="1" applyAlignment="1">
      <alignment vertical="center"/>
    </xf>
    <xf numFmtId="0" fontId="6" fillId="0" borderId="9" xfId="0" applyNumberFormat="1" applyFont="1" applyBorder="1" applyAlignment="1">
      <alignment vertical="center"/>
    </xf>
    <xf numFmtId="0" fontId="7" fillId="0" borderId="2" xfId="0" applyNumberFormat="1" applyFont="1" applyBorder="1" applyAlignment="1">
      <alignment vertical="center"/>
    </xf>
    <xf numFmtId="0" fontId="7" fillId="0" borderId="9" xfId="0" applyNumberFormat="1" applyFont="1" applyBorder="1" applyAlignment="1">
      <alignment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177" fontId="7" fillId="0" borderId="0" xfId="0" applyNumberFormat="1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00"/>
  <sheetViews>
    <sheetView tabSelected="1" topLeftCell="O1" workbookViewId="0">
      <selection activeCell="A1" sqref="A1"/>
    </sheetView>
  </sheetViews>
  <sheetFormatPr defaultColWidth="8.8" defaultRowHeight="15"/>
  <cols>
    <col min="1" max="1" width="12.1583333333333" customWidth="1"/>
    <col min="2" max="9" width="10.3583333333333" customWidth="1"/>
    <col min="10" max="10" width="9.375" customWidth="1"/>
    <col min="11" max="12" width="10.3583333333333" customWidth="1"/>
    <col min="13" max="13" width="9.375" customWidth="1"/>
    <col min="14" max="18" width="10.3583333333333" customWidth="1"/>
    <col min="19" max="19" width="9.375" customWidth="1"/>
    <col min="20" max="20" width="10.3583333333333" customWidth="1"/>
    <col min="21" max="21" width="9.375" customWidth="1"/>
    <col min="22" max="24" width="10.3583333333333" customWidth="1"/>
    <col min="25" max="25" width="19.1666666666667" customWidth="1"/>
    <col min="26" max="27" width="10.3583333333333" customWidth="1"/>
  </cols>
  <sheetData>
    <row r="1" spans="1:27">
      <c r="A1" s="1"/>
      <c r="B1" s="2"/>
      <c r="C1" s="3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5"/>
    </row>
    <row r="2" spans="1:27">
      <c r="A2" s="4" t="s">
        <v>1</v>
      </c>
      <c r="B2" s="5" t="s">
        <v>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2" t="s">
        <v>3</v>
      </c>
      <c r="T2" s="2"/>
      <c r="U2" s="2"/>
      <c r="V2" s="2"/>
      <c r="W2" s="2"/>
      <c r="X2" s="2"/>
      <c r="Y2" s="34"/>
      <c r="Z2" s="34"/>
      <c r="AA2" s="35"/>
    </row>
    <row r="3" ht="30" spans="1:27">
      <c r="A3" s="6" t="s">
        <v>4</v>
      </c>
      <c r="B3" s="3" t="s">
        <v>5</v>
      </c>
      <c r="C3" s="7" t="s">
        <v>6</v>
      </c>
      <c r="D3" s="3" t="s">
        <v>7</v>
      </c>
      <c r="E3" s="3"/>
      <c r="F3" s="3"/>
      <c r="G3" s="3" t="s">
        <v>8</v>
      </c>
      <c r="H3" s="3"/>
      <c r="I3" s="3"/>
      <c r="J3" s="3"/>
      <c r="K3" s="3" t="s">
        <v>9</v>
      </c>
      <c r="L3" s="3"/>
      <c r="M3" s="3"/>
      <c r="N3" s="3"/>
      <c r="O3" s="3"/>
      <c r="P3" s="3"/>
      <c r="Q3" s="3"/>
      <c r="R3" s="3"/>
      <c r="S3" s="3"/>
      <c r="T3" s="7" t="s">
        <v>10</v>
      </c>
      <c r="U3" s="3" t="s">
        <v>11</v>
      </c>
      <c r="V3" s="3"/>
      <c r="W3" s="32" t="s">
        <v>12</v>
      </c>
      <c r="X3" s="32" t="s">
        <v>13</v>
      </c>
      <c r="Y3" s="7" t="s">
        <v>14</v>
      </c>
      <c r="Z3" s="34" t="s">
        <v>15</v>
      </c>
      <c r="AA3" s="35"/>
    </row>
    <row r="4" spans="1:27">
      <c r="A4" s="6"/>
      <c r="B4" s="3"/>
      <c r="C4" s="7" t="s">
        <v>16</v>
      </c>
      <c r="D4" s="8" t="s">
        <v>17</v>
      </c>
      <c r="E4" s="9" t="s">
        <v>18</v>
      </c>
      <c r="F4" s="8" t="s">
        <v>19</v>
      </c>
      <c r="G4" s="7" t="s">
        <v>20</v>
      </c>
      <c r="H4" s="7" t="s">
        <v>21</v>
      </c>
      <c r="I4" s="7" t="s">
        <v>22</v>
      </c>
      <c r="J4" s="26" t="s">
        <v>23</v>
      </c>
      <c r="K4" s="3" t="s">
        <v>24</v>
      </c>
      <c r="L4" s="3"/>
      <c r="M4" s="3"/>
      <c r="N4" s="3"/>
      <c r="O4" s="3" t="s">
        <v>25</v>
      </c>
      <c r="P4" s="3"/>
      <c r="Q4" s="3"/>
      <c r="R4" s="3"/>
      <c r="S4" s="7" t="s">
        <v>26</v>
      </c>
      <c r="T4" s="7"/>
      <c r="U4" s="33" t="s">
        <v>27</v>
      </c>
      <c r="V4" s="34" t="s">
        <v>28</v>
      </c>
      <c r="W4" s="32"/>
      <c r="X4" s="32"/>
      <c r="Y4" s="7"/>
      <c r="Z4" s="34"/>
      <c r="AA4" s="35"/>
    </row>
    <row r="5" ht="75" spans="1:27">
      <c r="A5" s="10"/>
      <c r="B5" s="11"/>
      <c r="C5" s="12" t="s">
        <v>29</v>
      </c>
      <c r="D5" s="13"/>
      <c r="E5" s="14"/>
      <c r="F5" s="13"/>
      <c r="G5" s="12"/>
      <c r="H5" s="12"/>
      <c r="I5" s="12"/>
      <c r="J5" s="27"/>
      <c r="K5" s="27" t="s">
        <v>30</v>
      </c>
      <c r="L5" s="14" t="s">
        <v>31</v>
      </c>
      <c r="M5" s="27" t="s">
        <v>32</v>
      </c>
      <c r="N5" s="12" t="s">
        <v>33</v>
      </c>
      <c r="O5" s="7" t="s">
        <v>34</v>
      </c>
      <c r="P5" s="28" t="s">
        <v>35</v>
      </c>
      <c r="Q5" s="7" t="s">
        <v>36</v>
      </c>
      <c r="R5" s="7" t="s">
        <v>37</v>
      </c>
      <c r="S5" s="7"/>
      <c r="T5" s="3" t="s">
        <v>38</v>
      </c>
      <c r="U5" s="33"/>
      <c r="V5" s="34"/>
      <c r="W5" s="32"/>
      <c r="X5" s="32"/>
      <c r="Y5" s="7"/>
      <c r="Z5" s="34"/>
      <c r="AA5" s="35"/>
    </row>
    <row r="6" spans="1:27">
      <c r="A6" s="15" t="s">
        <v>39</v>
      </c>
      <c r="B6" s="15">
        <v>1</v>
      </c>
      <c r="C6" s="16" t="s">
        <v>40</v>
      </c>
      <c r="D6" s="17">
        <v>89.7</v>
      </c>
      <c r="E6" s="18">
        <v>0</v>
      </c>
      <c r="F6" s="19">
        <v>62.79</v>
      </c>
      <c r="G6" s="15">
        <v>60</v>
      </c>
      <c r="H6" s="15">
        <v>20</v>
      </c>
      <c r="I6" s="15">
        <v>20</v>
      </c>
      <c r="J6" s="17">
        <f t="shared" ref="J6:J13" si="0">(G6+H6+I6)*0.15</f>
        <v>15</v>
      </c>
      <c r="K6" s="17">
        <v>90.5</v>
      </c>
      <c r="L6" s="15">
        <v>76.2</v>
      </c>
      <c r="M6" s="29">
        <v>1</v>
      </c>
      <c r="N6" s="22">
        <f>(K6*60%+L6*20%+M6*20%)*10%</f>
        <v>6.974</v>
      </c>
      <c r="O6" s="15">
        <v>6</v>
      </c>
      <c r="P6" s="17">
        <v>2.1</v>
      </c>
      <c r="Q6" s="15">
        <v>39</v>
      </c>
      <c r="R6" s="17">
        <v>5.7525</v>
      </c>
      <c r="S6" s="17">
        <v>12.72</v>
      </c>
      <c r="T6" s="15">
        <v>0</v>
      </c>
      <c r="U6" s="17">
        <f>F6+J6+S6</f>
        <v>90.51</v>
      </c>
      <c r="V6" s="15">
        <v>2</v>
      </c>
      <c r="W6" s="15">
        <v>83</v>
      </c>
      <c r="X6" s="15"/>
      <c r="Y6" s="36" t="s">
        <v>41</v>
      </c>
      <c r="Z6" s="37"/>
      <c r="AA6" s="35"/>
    </row>
    <row r="7" spans="1:27">
      <c r="A7" s="15" t="s">
        <v>42</v>
      </c>
      <c r="B7" s="15">
        <v>2</v>
      </c>
      <c r="C7" s="20" t="s">
        <v>43</v>
      </c>
      <c r="D7" s="21">
        <v>89.39</v>
      </c>
      <c r="E7" s="15">
        <v>0</v>
      </c>
      <c r="F7" s="17">
        <f>D7*0.7</f>
        <v>62.573</v>
      </c>
      <c r="G7" s="15">
        <v>59</v>
      </c>
      <c r="H7" s="15">
        <v>20</v>
      </c>
      <c r="I7" s="15">
        <v>20</v>
      </c>
      <c r="J7" s="17">
        <f t="shared" si="0"/>
        <v>14.85</v>
      </c>
      <c r="K7" s="15">
        <v>89.5</v>
      </c>
      <c r="L7" s="15">
        <v>75.4</v>
      </c>
      <c r="M7" s="30">
        <v>1</v>
      </c>
      <c r="N7" s="17">
        <f>(K7*0.6+L7*0.2+M7*0.2)*0.1</f>
        <v>6.898</v>
      </c>
      <c r="O7" s="15">
        <v>10</v>
      </c>
      <c r="P7" s="15">
        <v>0.7</v>
      </c>
      <c r="Q7" s="15">
        <v>8</v>
      </c>
      <c r="R7" s="17">
        <v>4.675</v>
      </c>
      <c r="S7" s="17">
        <f>N7+R7</f>
        <v>11.573</v>
      </c>
      <c r="T7" s="15">
        <v>0</v>
      </c>
      <c r="U7" s="17">
        <f>F7+J7+S7-T7</f>
        <v>88.996</v>
      </c>
      <c r="V7" s="15">
        <v>1</v>
      </c>
      <c r="W7" s="15">
        <v>74</v>
      </c>
      <c r="X7" s="15"/>
      <c r="Y7" s="38" t="s">
        <v>41</v>
      </c>
      <c r="Z7" s="39"/>
      <c r="AA7" s="35"/>
    </row>
    <row r="8" spans="1:27">
      <c r="A8" s="15" t="s">
        <v>42</v>
      </c>
      <c r="B8" s="15">
        <v>3</v>
      </c>
      <c r="C8" s="20" t="s">
        <v>44</v>
      </c>
      <c r="D8" s="21">
        <v>87.73</v>
      </c>
      <c r="E8" s="15">
        <v>0</v>
      </c>
      <c r="F8" s="17">
        <f>D8*0.7</f>
        <v>61.411</v>
      </c>
      <c r="G8" s="15">
        <v>60</v>
      </c>
      <c r="H8" s="15">
        <v>20</v>
      </c>
      <c r="I8" s="15">
        <v>19</v>
      </c>
      <c r="J8" s="17">
        <f t="shared" si="0"/>
        <v>14.85</v>
      </c>
      <c r="K8" s="15">
        <v>86.5</v>
      </c>
      <c r="L8" s="15">
        <v>77.4</v>
      </c>
      <c r="M8" s="29">
        <v>1</v>
      </c>
      <c r="N8" s="17">
        <f>(K8*0.6+L8*0.2+M8*0.2)*0.1</f>
        <v>6.758</v>
      </c>
      <c r="O8" s="15">
        <v>8</v>
      </c>
      <c r="P8" s="15">
        <v>6</v>
      </c>
      <c r="Q8" s="15">
        <v>18</v>
      </c>
      <c r="R8" s="17">
        <v>5.3</v>
      </c>
      <c r="S8" s="17">
        <f>N8+R8</f>
        <v>12.058</v>
      </c>
      <c r="T8" s="15">
        <v>0</v>
      </c>
      <c r="U8" s="17">
        <f>F8+J8+S8-T8</f>
        <v>88.319</v>
      </c>
      <c r="V8" s="15">
        <v>3</v>
      </c>
      <c r="W8" s="15">
        <v>79</v>
      </c>
      <c r="X8" s="15"/>
      <c r="Y8" s="38" t="s">
        <v>41</v>
      </c>
      <c r="Z8" s="39"/>
      <c r="AA8" s="35"/>
    </row>
    <row r="9" spans="1:27">
      <c r="A9" s="15" t="s">
        <v>39</v>
      </c>
      <c r="B9" s="15">
        <v>4</v>
      </c>
      <c r="C9" s="16" t="s">
        <v>45</v>
      </c>
      <c r="D9" s="15">
        <v>87.8</v>
      </c>
      <c r="E9" s="18">
        <v>0</v>
      </c>
      <c r="F9" s="22">
        <v>61.46</v>
      </c>
      <c r="G9" s="15">
        <v>58</v>
      </c>
      <c r="H9" s="15">
        <v>20</v>
      </c>
      <c r="I9" s="15">
        <v>20</v>
      </c>
      <c r="J9" s="17">
        <f t="shared" si="0"/>
        <v>14.7</v>
      </c>
      <c r="K9" s="17">
        <v>85.5</v>
      </c>
      <c r="L9" s="15">
        <v>81.4</v>
      </c>
      <c r="M9" s="29">
        <v>1</v>
      </c>
      <c r="N9" s="22">
        <f>(K9*60%+L9*20%+M9*20%)*10%</f>
        <v>6.778</v>
      </c>
      <c r="O9" s="15">
        <v>8</v>
      </c>
      <c r="P9" s="17">
        <v>0.1</v>
      </c>
      <c r="Q9" s="15">
        <v>9</v>
      </c>
      <c r="R9" s="17">
        <v>4.725</v>
      </c>
      <c r="S9" s="17">
        <v>11.51</v>
      </c>
      <c r="T9" s="15">
        <v>0</v>
      </c>
      <c r="U9" s="17">
        <f>F9+J9+S9</f>
        <v>87.67</v>
      </c>
      <c r="V9" s="15">
        <v>10</v>
      </c>
      <c r="W9" s="15">
        <v>77</v>
      </c>
      <c r="X9" s="15"/>
      <c r="Y9" s="38" t="s">
        <v>41</v>
      </c>
      <c r="Z9" s="39"/>
      <c r="AA9" s="35"/>
    </row>
    <row r="10" spans="1:27">
      <c r="A10" s="15" t="s">
        <v>46</v>
      </c>
      <c r="B10" s="15">
        <v>5</v>
      </c>
      <c r="C10" s="20" t="s">
        <v>47</v>
      </c>
      <c r="D10" s="22">
        <v>85.64</v>
      </c>
      <c r="E10" s="15">
        <v>0</v>
      </c>
      <c r="F10" s="17">
        <f>D10*0.7</f>
        <v>59.948</v>
      </c>
      <c r="G10" s="15">
        <v>60</v>
      </c>
      <c r="H10" s="15">
        <v>19.9</v>
      </c>
      <c r="I10" s="15">
        <v>20</v>
      </c>
      <c r="J10" s="17">
        <f t="shared" si="0"/>
        <v>14.985</v>
      </c>
      <c r="K10" s="15">
        <v>86</v>
      </c>
      <c r="L10" s="15">
        <v>81.9</v>
      </c>
      <c r="M10" s="30">
        <v>1</v>
      </c>
      <c r="N10" s="17">
        <f t="shared" ref="N10:N20" si="1">(K10*0.6+L10*0.2+M10*0.2)*0.1</f>
        <v>6.818</v>
      </c>
      <c r="O10" s="15">
        <v>10</v>
      </c>
      <c r="P10" s="15">
        <v>3.8</v>
      </c>
      <c r="Q10" s="15">
        <v>42</v>
      </c>
      <c r="R10" s="17">
        <v>5.895</v>
      </c>
      <c r="S10" s="17">
        <f>N10+R10</f>
        <v>12.713</v>
      </c>
      <c r="T10" s="15">
        <v>0</v>
      </c>
      <c r="U10" s="17">
        <f t="shared" ref="U10:U20" si="2">F10+J10+S10-T10</f>
        <v>87.646</v>
      </c>
      <c r="V10" s="15">
        <v>11</v>
      </c>
      <c r="W10" s="15">
        <v>75</v>
      </c>
      <c r="X10" s="15"/>
      <c r="Y10" s="38" t="s">
        <v>41</v>
      </c>
      <c r="Z10" s="39"/>
      <c r="AA10" s="35"/>
    </row>
    <row r="11" spans="1:27">
      <c r="A11" s="15" t="s">
        <v>42</v>
      </c>
      <c r="B11" s="15">
        <v>6</v>
      </c>
      <c r="C11" s="20" t="s">
        <v>48</v>
      </c>
      <c r="D11" s="21">
        <v>87.33</v>
      </c>
      <c r="E11" s="15">
        <v>0</v>
      </c>
      <c r="F11" s="17">
        <f>D11*0.7</f>
        <v>61.131</v>
      </c>
      <c r="G11" s="15">
        <v>59</v>
      </c>
      <c r="H11" s="15">
        <v>20</v>
      </c>
      <c r="I11" s="15">
        <v>16</v>
      </c>
      <c r="J11" s="17">
        <f t="shared" si="0"/>
        <v>14.25</v>
      </c>
      <c r="K11" s="15">
        <v>89.5</v>
      </c>
      <c r="L11" s="15">
        <v>77.6</v>
      </c>
      <c r="M11" s="29">
        <v>1</v>
      </c>
      <c r="N11" s="17">
        <f t="shared" si="1"/>
        <v>6.942</v>
      </c>
      <c r="O11" s="15">
        <v>8</v>
      </c>
      <c r="P11" s="15">
        <v>3.55</v>
      </c>
      <c r="Q11" s="15">
        <v>21</v>
      </c>
      <c r="R11" s="17">
        <v>5.313</v>
      </c>
      <c r="S11" s="17">
        <f>N11+R11</f>
        <v>12.255</v>
      </c>
      <c r="T11" s="15">
        <v>0</v>
      </c>
      <c r="U11" s="17">
        <f t="shared" si="2"/>
        <v>87.636</v>
      </c>
      <c r="V11" s="15">
        <v>4</v>
      </c>
      <c r="W11" s="15">
        <v>77</v>
      </c>
      <c r="X11" s="15"/>
      <c r="Y11" s="38" t="s">
        <v>49</v>
      </c>
      <c r="Z11" s="39"/>
      <c r="AA11" s="35"/>
    </row>
    <row r="12" spans="1:27">
      <c r="A12" s="15" t="s">
        <v>46</v>
      </c>
      <c r="B12" s="15">
        <v>7</v>
      </c>
      <c r="C12" s="23" t="s">
        <v>50</v>
      </c>
      <c r="D12" s="22">
        <v>85.73</v>
      </c>
      <c r="E12" s="15">
        <v>0</v>
      </c>
      <c r="F12" s="17">
        <f>D12*0.7</f>
        <v>60.011</v>
      </c>
      <c r="G12" s="15">
        <v>58</v>
      </c>
      <c r="H12" s="15">
        <v>19.6</v>
      </c>
      <c r="I12" s="15">
        <v>20</v>
      </c>
      <c r="J12" s="17">
        <f t="shared" si="0"/>
        <v>14.64</v>
      </c>
      <c r="K12" s="15">
        <v>90.5</v>
      </c>
      <c r="L12" s="15">
        <v>78.2</v>
      </c>
      <c r="M12" s="30">
        <v>1</v>
      </c>
      <c r="N12" s="17">
        <f t="shared" si="1"/>
        <v>7.014</v>
      </c>
      <c r="O12" s="15">
        <v>8</v>
      </c>
      <c r="P12" s="15">
        <v>4.2</v>
      </c>
      <c r="Q12" s="15">
        <v>25</v>
      </c>
      <c r="R12" s="17">
        <v>5.43</v>
      </c>
      <c r="S12" s="17">
        <f>N12+R12</f>
        <v>12.444</v>
      </c>
      <c r="T12" s="15">
        <v>0</v>
      </c>
      <c r="U12" s="17">
        <f t="shared" si="2"/>
        <v>87.095</v>
      </c>
      <c r="V12" s="15">
        <v>13</v>
      </c>
      <c r="W12" s="15">
        <v>68</v>
      </c>
      <c r="X12" s="15"/>
      <c r="Y12" s="38" t="s">
        <v>49</v>
      </c>
      <c r="Z12" s="39"/>
      <c r="AA12" s="35"/>
    </row>
    <row r="13" spans="1:27">
      <c r="A13" s="15" t="s">
        <v>46</v>
      </c>
      <c r="B13" s="15">
        <v>8</v>
      </c>
      <c r="C13" s="20" t="s">
        <v>51</v>
      </c>
      <c r="D13" s="22">
        <v>85.62</v>
      </c>
      <c r="E13" s="15">
        <v>0</v>
      </c>
      <c r="F13" s="17">
        <f>D13*0.7</f>
        <v>59.934</v>
      </c>
      <c r="G13" s="15">
        <v>59</v>
      </c>
      <c r="H13" s="15">
        <v>19.4</v>
      </c>
      <c r="I13" s="15">
        <v>20</v>
      </c>
      <c r="J13" s="17">
        <f t="shared" si="0"/>
        <v>14.76</v>
      </c>
      <c r="K13" s="15">
        <v>90</v>
      </c>
      <c r="L13" s="15">
        <v>69.6</v>
      </c>
      <c r="M13" s="30">
        <v>1</v>
      </c>
      <c r="N13" s="17">
        <f t="shared" si="1"/>
        <v>6.812</v>
      </c>
      <c r="O13" s="15">
        <v>6</v>
      </c>
      <c r="P13" s="15">
        <v>0.8</v>
      </c>
      <c r="Q13" s="15">
        <v>19</v>
      </c>
      <c r="R13" s="17">
        <v>5.145</v>
      </c>
      <c r="S13" s="17">
        <f>N13+R13</f>
        <v>11.957</v>
      </c>
      <c r="T13" s="15">
        <v>0</v>
      </c>
      <c r="U13" s="17">
        <f t="shared" si="2"/>
        <v>86.651</v>
      </c>
      <c r="V13" s="15">
        <v>17</v>
      </c>
      <c r="W13" s="15">
        <v>75</v>
      </c>
      <c r="X13" s="15" t="s">
        <v>52</v>
      </c>
      <c r="Y13" s="40"/>
      <c r="Z13" s="39"/>
      <c r="AA13" s="35"/>
    </row>
    <row r="14" spans="1:27">
      <c r="A14" s="15" t="s">
        <v>53</v>
      </c>
      <c r="B14" s="15">
        <v>9</v>
      </c>
      <c r="C14" s="20" t="s">
        <v>54</v>
      </c>
      <c r="D14" s="24">
        <v>86.15</v>
      </c>
      <c r="E14" s="15">
        <v>0</v>
      </c>
      <c r="F14" s="19">
        <f>(D14+E14)*70%</f>
        <v>60.305</v>
      </c>
      <c r="G14" s="15">
        <v>59</v>
      </c>
      <c r="H14" s="15">
        <v>19.82</v>
      </c>
      <c r="I14" s="15">
        <v>18</v>
      </c>
      <c r="J14" s="17">
        <f>(I14+H14+G14)*0.15</f>
        <v>14.523</v>
      </c>
      <c r="K14" s="17">
        <v>88</v>
      </c>
      <c r="L14" s="15">
        <v>74</v>
      </c>
      <c r="M14" s="29">
        <v>1</v>
      </c>
      <c r="N14" s="17">
        <f t="shared" si="1"/>
        <v>6.78</v>
      </c>
      <c r="O14" s="15">
        <v>0</v>
      </c>
      <c r="P14" s="17">
        <v>0.1</v>
      </c>
      <c r="Q14" s="15">
        <v>20</v>
      </c>
      <c r="R14" s="17">
        <v>5.002</v>
      </c>
      <c r="S14" s="17">
        <f>SUM(N14,R14)</f>
        <v>11.782</v>
      </c>
      <c r="T14" s="15">
        <v>0</v>
      </c>
      <c r="U14" s="17">
        <f t="shared" si="2"/>
        <v>86.61</v>
      </c>
      <c r="V14" s="15">
        <v>5</v>
      </c>
      <c r="W14" s="15">
        <v>65</v>
      </c>
      <c r="X14" s="15" t="s">
        <v>52</v>
      </c>
      <c r="Y14" s="40"/>
      <c r="Z14" s="39"/>
      <c r="AA14" s="35"/>
    </row>
    <row r="15" spans="1:27">
      <c r="A15" s="15" t="s">
        <v>53</v>
      </c>
      <c r="B15" s="15">
        <v>10</v>
      </c>
      <c r="C15" s="20" t="s">
        <v>55</v>
      </c>
      <c r="D15" s="24">
        <v>85.15</v>
      </c>
      <c r="E15" s="15">
        <v>0</v>
      </c>
      <c r="F15" s="19">
        <f>(D15+E15)*70%</f>
        <v>59.605</v>
      </c>
      <c r="G15" s="15">
        <v>59</v>
      </c>
      <c r="H15" s="15">
        <v>19.86</v>
      </c>
      <c r="I15" s="15">
        <v>20</v>
      </c>
      <c r="J15" s="17">
        <f>(I15+H15+G15)*0.15</f>
        <v>14.829</v>
      </c>
      <c r="K15" s="17">
        <v>90</v>
      </c>
      <c r="L15" s="15">
        <v>80.4</v>
      </c>
      <c r="M15" s="29">
        <v>1</v>
      </c>
      <c r="N15" s="17">
        <f t="shared" si="1"/>
        <v>7.028</v>
      </c>
      <c r="O15" s="15">
        <v>8</v>
      </c>
      <c r="P15" s="15">
        <v>0.85</v>
      </c>
      <c r="Q15" s="15">
        <v>15</v>
      </c>
      <c r="R15" s="17">
        <v>5.096</v>
      </c>
      <c r="S15" s="17">
        <f>SUM(N15,R15)</f>
        <v>12.124</v>
      </c>
      <c r="T15" s="15">
        <v>0</v>
      </c>
      <c r="U15" s="17">
        <f t="shared" si="2"/>
        <v>86.558</v>
      </c>
      <c r="V15" s="15">
        <v>6</v>
      </c>
      <c r="W15" s="15">
        <v>65</v>
      </c>
      <c r="X15" s="15"/>
      <c r="Y15" s="40" t="s">
        <v>56</v>
      </c>
      <c r="Z15" s="39"/>
      <c r="AA15" s="35"/>
    </row>
    <row r="16" spans="1:27">
      <c r="A16" s="15" t="s">
        <v>46</v>
      </c>
      <c r="B16" s="15">
        <v>11</v>
      </c>
      <c r="C16" s="23" t="s">
        <v>57</v>
      </c>
      <c r="D16" s="22">
        <v>84.01</v>
      </c>
      <c r="E16" s="15">
        <v>0.25</v>
      </c>
      <c r="F16" s="17">
        <f>(D16+E16)*0.7</f>
        <v>58.982</v>
      </c>
      <c r="G16" s="15">
        <v>60</v>
      </c>
      <c r="H16" s="15">
        <v>19.8</v>
      </c>
      <c r="I16" s="15">
        <v>20</v>
      </c>
      <c r="J16" s="17">
        <f>(G16+H16+I16)*0.15</f>
        <v>14.97</v>
      </c>
      <c r="K16" s="15">
        <v>83</v>
      </c>
      <c r="L16" s="15">
        <v>78.9</v>
      </c>
      <c r="M16" s="30">
        <v>1</v>
      </c>
      <c r="N16" s="17">
        <f t="shared" si="1"/>
        <v>6.578</v>
      </c>
      <c r="O16" s="15">
        <v>18</v>
      </c>
      <c r="P16" s="15">
        <v>3.5</v>
      </c>
      <c r="Q16" s="15">
        <v>40</v>
      </c>
      <c r="R16" s="17">
        <v>5.89</v>
      </c>
      <c r="S16" s="17">
        <f>N16+R16</f>
        <v>12.468</v>
      </c>
      <c r="T16" s="15">
        <v>0</v>
      </c>
      <c r="U16" s="17">
        <f t="shared" si="2"/>
        <v>86.42</v>
      </c>
      <c r="V16" s="15">
        <v>19</v>
      </c>
      <c r="W16" s="15">
        <v>66</v>
      </c>
      <c r="X16" s="15"/>
      <c r="Y16" s="38" t="s">
        <v>58</v>
      </c>
      <c r="Z16" s="39"/>
      <c r="AA16" s="35"/>
    </row>
    <row r="17" spans="1:27">
      <c r="A17" s="15" t="s">
        <v>53</v>
      </c>
      <c r="B17" s="15">
        <v>12</v>
      </c>
      <c r="C17" s="20" t="s">
        <v>59</v>
      </c>
      <c r="D17" s="21">
        <v>84.79</v>
      </c>
      <c r="E17" s="15">
        <v>0</v>
      </c>
      <c r="F17" s="19">
        <f>(D17+E17)*70%</f>
        <v>59.353</v>
      </c>
      <c r="G17" s="15">
        <v>59</v>
      </c>
      <c r="H17" s="15">
        <v>19.89</v>
      </c>
      <c r="I17" s="15">
        <v>20</v>
      </c>
      <c r="J17" s="17">
        <f>(I17+H17+G17)*0.15</f>
        <v>14.8335</v>
      </c>
      <c r="K17" s="17">
        <v>87</v>
      </c>
      <c r="L17" s="15">
        <v>75.8</v>
      </c>
      <c r="M17" s="29">
        <v>1</v>
      </c>
      <c r="N17" s="17">
        <f t="shared" si="1"/>
        <v>6.756</v>
      </c>
      <c r="O17" s="15">
        <v>22</v>
      </c>
      <c r="P17" s="17">
        <v>3.2</v>
      </c>
      <c r="Q17" s="15">
        <v>13</v>
      </c>
      <c r="R17" s="17">
        <v>5.455</v>
      </c>
      <c r="S17" s="17">
        <f>SUM(N17,R17)</f>
        <v>12.211</v>
      </c>
      <c r="T17" s="15">
        <v>0</v>
      </c>
      <c r="U17" s="17">
        <f t="shared" si="2"/>
        <v>86.3975</v>
      </c>
      <c r="V17" s="15">
        <v>7</v>
      </c>
      <c r="W17" s="15">
        <v>74</v>
      </c>
      <c r="X17" s="15"/>
      <c r="Y17" s="40" t="s">
        <v>60</v>
      </c>
      <c r="Z17" s="39"/>
      <c r="AA17" s="35"/>
    </row>
    <row r="18" spans="1:27">
      <c r="A18" s="15" t="s">
        <v>53</v>
      </c>
      <c r="B18" s="15">
        <v>13</v>
      </c>
      <c r="C18" s="20" t="s">
        <v>61</v>
      </c>
      <c r="D18" s="24">
        <v>84.54</v>
      </c>
      <c r="E18" s="15">
        <v>0</v>
      </c>
      <c r="F18" s="19">
        <f>(D18+E18)*70%</f>
        <v>59.178</v>
      </c>
      <c r="G18" s="15">
        <v>59</v>
      </c>
      <c r="H18" s="15">
        <v>19.86</v>
      </c>
      <c r="I18" s="15">
        <v>20</v>
      </c>
      <c r="J18" s="17">
        <f>(I18+H18+G18)*0.15</f>
        <v>14.829</v>
      </c>
      <c r="K18" s="17">
        <v>87</v>
      </c>
      <c r="L18" s="17">
        <v>80.5</v>
      </c>
      <c r="M18" s="29">
        <v>1</v>
      </c>
      <c r="N18" s="17">
        <f t="shared" si="1"/>
        <v>6.85</v>
      </c>
      <c r="O18" s="15">
        <v>10</v>
      </c>
      <c r="P18" s="17">
        <v>0</v>
      </c>
      <c r="Q18" s="15">
        <v>29</v>
      </c>
      <c r="R18" s="17">
        <v>5.475</v>
      </c>
      <c r="S18" s="17">
        <f>SUM(N18,R18)</f>
        <v>12.325</v>
      </c>
      <c r="T18" s="15">
        <v>0</v>
      </c>
      <c r="U18" s="17">
        <f t="shared" si="2"/>
        <v>86.332</v>
      </c>
      <c r="V18" s="15">
        <v>8</v>
      </c>
      <c r="W18" s="15">
        <v>74</v>
      </c>
      <c r="X18" s="15"/>
      <c r="Y18" s="40" t="s">
        <v>62</v>
      </c>
      <c r="Z18" s="39"/>
      <c r="AA18" s="35"/>
    </row>
    <row r="19" spans="1:27">
      <c r="A19" s="15" t="s">
        <v>42</v>
      </c>
      <c r="B19" s="15">
        <v>14</v>
      </c>
      <c r="C19" s="20" t="s">
        <v>63</v>
      </c>
      <c r="D19" s="21">
        <v>84.61</v>
      </c>
      <c r="E19" s="15">
        <v>0</v>
      </c>
      <c r="F19" s="17">
        <f>D19*0.7</f>
        <v>59.227</v>
      </c>
      <c r="G19" s="15">
        <v>60</v>
      </c>
      <c r="H19" s="15">
        <v>20</v>
      </c>
      <c r="I19" s="15">
        <v>20</v>
      </c>
      <c r="J19" s="17">
        <f t="shared" ref="J19:J26" si="3">(G19+H19+I19)*0.15</f>
        <v>15</v>
      </c>
      <c r="K19" s="15">
        <v>86.5</v>
      </c>
      <c r="L19" s="15">
        <v>66.9</v>
      </c>
      <c r="M19" s="29">
        <v>1</v>
      </c>
      <c r="N19" s="17">
        <f t="shared" si="1"/>
        <v>6.548</v>
      </c>
      <c r="O19" s="15">
        <v>8</v>
      </c>
      <c r="P19" s="15">
        <v>1.45</v>
      </c>
      <c r="Q19" s="15">
        <v>20</v>
      </c>
      <c r="R19" s="17">
        <v>5.236</v>
      </c>
      <c r="S19" s="17">
        <f>N19+R19</f>
        <v>11.784</v>
      </c>
      <c r="T19" s="15">
        <v>0</v>
      </c>
      <c r="U19" s="17">
        <f t="shared" si="2"/>
        <v>86.011</v>
      </c>
      <c r="V19" s="15">
        <v>9</v>
      </c>
      <c r="W19" s="15">
        <v>68</v>
      </c>
      <c r="X19" s="15" t="s">
        <v>52</v>
      </c>
      <c r="Y19" s="40"/>
      <c r="Z19" s="39"/>
      <c r="AA19" s="35"/>
    </row>
    <row r="20" spans="1:27">
      <c r="A20" s="15" t="s">
        <v>46</v>
      </c>
      <c r="B20" s="15">
        <v>15</v>
      </c>
      <c r="C20" s="23" t="s">
        <v>64</v>
      </c>
      <c r="D20" s="22">
        <v>84.38</v>
      </c>
      <c r="E20" s="15">
        <v>0</v>
      </c>
      <c r="F20" s="17">
        <f>D20*0.7</f>
        <v>59.066</v>
      </c>
      <c r="G20" s="15">
        <v>60</v>
      </c>
      <c r="H20" s="15">
        <v>19.9</v>
      </c>
      <c r="I20" s="15">
        <v>19</v>
      </c>
      <c r="J20" s="17">
        <f t="shared" si="3"/>
        <v>14.835</v>
      </c>
      <c r="K20" s="15">
        <v>83.5</v>
      </c>
      <c r="L20" s="15">
        <v>82.7</v>
      </c>
      <c r="M20" s="30">
        <v>1</v>
      </c>
      <c r="N20" s="17">
        <f t="shared" si="1"/>
        <v>6.684</v>
      </c>
      <c r="O20" s="15">
        <v>6</v>
      </c>
      <c r="P20" s="15">
        <v>5.9</v>
      </c>
      <c r="Q20" s="15">
        <v>20</v>
      </c>
      <c r="R20" s="17">
        <v>5.2975</v>
      </c>
      <c r="S20" s="17">
        <f>N20+R20</f>
        <v>11.9815</v>
      </c>
      <c r="T20" s="15">
        <v>0</v>
      </c>
      <c r="U20" s="17">
        <f t="shared" si="2"/>
        <v>85.8825</v>
      </c>
      <c r="V20" s="15">
        <v>22</v>
      </c>
      <c r="W20" s="15">
        <v>71</v>
      </c>
      <c r="X20" s="15"/>
      <c r="Y20" s="38" t="s">
        <v>58</v>
      </c>
      <c r="Z20" s="39"/>
      <c r="AA20" s="35"/>
    </row>
    <row r="21" spans="1:27">
      <c r="A21" s="15" t="s">
        <v>39</v>
      </c>
      <c r="B21" s="15">
        <v>16</v>
      </c>
      <c r="C21" s="20" t="s">
        <v>65</v>
      </c>
      <c r="D21" s="15">
        <v>84.94</v>
      </c>
      <c r="E21" s="18">
        <v>0</v>
      </c>
      <c r="F21" s="19">
        <v>59.458</v>
      </c>
      <c r="G21" s="15">
        <v>57</v>
      </c>
      <c r="H21" s="15">
        <v>20</v>
      </c>
      <c r="I21" s="15">
        <v>20</v>
      </c>
      <c r="J21" s="17">
        <f t="shared" si="3"/>
        <v>14.55</v>
      </c>
      <c r="K21" s="17">
        <v>83</v>
      </c>
      <c r="L21" s="17">
        <v>76.9</v>
      </c>
      <c r="M21" s="30">
        <v>1</v>
      </c>
      <c r="N21" s="22">
        <f>(K21*60%+L21*20%+M21*20%)*10%</f>
        <v>6.538</v>
      </c>
      <c r="O21" s="15">
        <v>0</v>
      </c>
      <c r="P21" s="17">
        <v>1.1</v>
      </c>
      <c r="Q21" s="15">
        <v>26</v>
      </c>
      <c r="R21" s="17">
        <v>5.1775</v>
      </c>
      <c r="S21" s="17">
        <v>11.72</v>
      </c>
      <c r="T21" s="15">
        <v>0</v>
      </c>
      <c r="U21" s="17">
        <f>F21+J21+S21</f>
        <v>85.728</v>
      </c>
      <c r="V21" s="15">
        <v>25</v>
      </c>
      <c r="W21" s="15">
        <v>78</v>
      </c>
      <c r="X21" s="15"/>
      <c r="Y21" s="38" t="s">
        <v>49</v>
      </c>
      <c r="Z21" s="39"/>
      <c r="AA21" s="35"/>
    </row>
    <row r="22" spans="1:27">
      <c r="A22" s="15" t="s">
        <v>39</v>
      </c>
      <c r="B22" s="15">
        <v>17</v>
      </c>
      <c r="C22" s="16" t="s">
        <v>66</v>
      </c>
      <c r="D22" s="15">
        <v>83.73</v>
      </c>
      <c r="E22" s="18">
        <v>0</v>
      </c>
      <c r="F22" s="19">
        <v>58.611</v>
      </c>
      <c r="G22" s="15">
        <v>59</v>
      </c>
      <c r="H22" s="15">
        <v>20</v>
      </c>
      <c r="I22" s="15">
        <v>20</v>
      </c>
      <c r="J22" s="17">
        <f t="shared" si="3"/>
        <v>14.85</v>
      </c>
      <c r="K22" s="17">
        <v>89.5</v>
      </c>
      <c r="L22" s="15">
        <v>84.2</v>
      </c>
      <c r="M22" s="30">
        <v>1</v>
      </c>
      <c r="N22" s="22">
        <f>(K22*60%+L22*20%+M22*20%)*10%</f>
        <v>7.074</v>
      </c>
      <c r="O22" s="15">
        <v>2</v>
      </c>
      <c r="P22" s="17">
        <v>0</v>
      </c>
      <c r="Q22" s="15">
        <v>22</v>
      </c>
      <c r="R22" s="17">
        <v>5.1</v>
      </c>
      <c r="S22" s="17">
        <v>12.17</v>
      </c>
      <c r="T22" s="15">
        <v>0</v>
      </c>
      <c r="U22" s="17">
        <f>F22+J22+S22</f>
        <v>85.631</v>
      </c>
      <c r="V22" s="15">
        <v>26</v>
      </c>
      <c r="W22" s="15">
        <v>77</v>
      </c>
      <c r="X22" s="15"/>
      <c r="Y22" s="38" t="s">
        <v>58</v>
      </c>
      <c r="Z22" s="39"/>
      <c r="AA22" s="35"/>
    </row>
    <row r="23" spans="1:27">
      <c r="A23" s="15" t="s">
        <v>42</v>
      </c>
      <c r="B23" s="15">
        <v>18</v>
      </c>
      <c r="C23" s="20" t="s">
        <v>67</v>
      </c>
      <c r="D23" s="21">
        <v>85.72</v>
      </c>
      <c r="E23" s="15">
        <v>0</v>
      </c>
      <c r="F23" s="17">
        <f>D23*0.7</f>
        <v>60.004</v>
      </c>
      <c r="G23" s="15">
        <v>58</v>
      </c>
      <c r="H23" s="15">
        <v>20</v>
      </c>
      <c r="I23" s="15">
        <v>18</v>
      </c>
      <c r="J23" s="17">
        <f t="shared" si="3"/>
        <v>14.4</v>
      </c>
      <c r="K23" s="15">
        <v>82</v>
      </c>
      <c r="L23" s="15">
        <v>53.8</v>
      </c>
      <c r="M23" s="30">
        <v>1</v>
      </c>
      <c r="N23" s="17">
        <f>(K23*0.6+L23*0.2+M23*0.2)*0.1</f>
        <v>6.016</v>
      </c>
      <c r="O23" s="15">
        <v>0</v>
      </c>
      <c r="P23" s="15">
        <v>3.8</v>
      </c>
      <c r="Q23" s="15">
        <v>20</v>
      </c>
      <c r="R23" s="17">
        <v>5.095</v>
      </c>
      <c r="S23" s="17">
        <f>N23+R23</f>
        <v>11.111</v>
      </c>
      <c r="T23" s="15">
        <v>0</v>
      </c>
      <c r="U23" s="17">
        <f>F23+J23+S23-T23</f>
        <v>85.515</v>
      </c>
      <c r="V23" s="15">
        <v>12</v>
      </c>
      <c r="W23" s="15">
        <v>76</v>
      </c>
      <c r="X23" s="15" t="s">
        <v>52</v>
      </c>
      <c r="Y23" s="40"/>
      <c r="Z23" s="39"/>
      <c r="AA23" s="35"/>
    </row>
    <row r="24" spans="1:27">
      <c r="A24" s="15" t="s">
        <v>46</v>
      </c>
      <c r="B24" s="15">
        <v>19</v>
      </c>
      <c r="C24" s="20" t="s">
        <v>68</v>
      </c>
      <c r="D24" s="22">
        <v>84.17</v>
      </c>
      <c r="E24" s="15">
        <v>0</v>
      </c>
      <c r="F24" s="17">
        <f>D24*0.7</f>
        <v>58.919</v>
      </c>
      <c r="G24" s="15">
        <v>58</v>
      </c>
      <c r="H24" s="15">
        <v>19.3</v>
      </c>
      <c r="I24" s="15">
        <v>20</v>
      </c>
      <c r="J24" s="17">
        <f t="shared" si="3"/>
        <v>14.595</v>
      </c>
      <c r="K24" s="15">
        <v>87</v>
      </c>
      <c r="L24" s="15">
        <v>74.4</v>
      </c>
      <c r="M24" s="30">
        <v>1</v>
      </c>
      <c r="N24" s="17">
        <f>(K24*0.6+L24*0.2+M24*0.2)*0.1</f>
        <v>6.728</v>
      </c>
      <c r="O24" s="15">
        <v>2</v>
      </c>
      <c r="P24" s="15">
        <v>3</v>
      </c>
      <c r="Q24" s="15">
        <v>25</v>
      </c>
      <c r="R24" s="17">
        <v>5.25</v>
      </c>
      <c r="S24" s="17">
        <f>N24+R24</f>
        <v>11.978</v>
      </c>
      <c r="T24" s="15">
        <v>0</v>
      </c>
      <c r="U24" s="17">
        <f>F24+J24+S24-T24</f>
        <v>85.492</v>
      </c>
      <c r="V24" s="15">
        <v>28</v>
      </c>
      <c r="W24" s="15">
        <v>70</v>
      </c>
      <c r="X24" s="15" t="s">
        <v>52</v>
      </c>
      <c r="Y24" s="40"/>
      <c r="Z24" s="39"/>
      <c r="AA24" s="35"/>
    </row>
    <row r="25" spans="1:27">
      <c r="A25" s="15" t="s">
        <v>39</v>
      </c>
      <c r="B25" s="15">
        <v>20</v>
      </c>
      <c r="C25" s="16" t="s">
        <v>69</v>
      </c>
      <c r="D25" s="15">
        <v>84.39</v>
      </c>
      <c r="E25" s="18">
        <v>0</v>
      </c>
      <c r="F25" s="19">
        <v>59.073</v>
      </c>
      <c r="G25" s="15">
        <v>59</v>
      </c>
      <c r="H25" s="15">
        <v>20</v>
      </c>
      <c r="I25" s="15">
        <v>20</v>
      </c>
      <c r="J25" s="17">
        <f t="shared" si="3"/>
        <v>14.85</v>
      </c>
      <c r="K25" s="17">
        <v>87.5</v>
      </c>
      <c r="L25" s="15">
        <v>74.5</v>
      </c>
      <c r="M25" s="30">
        <v>1</v>
      </c>
      <c r="N25" s="22">
        <f>(K25*60%+L25*20%+M25*20%)*10%</f>
        <v>6.76</v>
      </c>
      <c r="O25" s="15">
        <v>0</v>
      </c>
      <c r="P25" s="17">
        <v>0</v>
      </c>
      <c r="Q25" s="15">
        <v>19</v>
      </c>
      <c r="R25" s="17">
        <v>4.75</v>
      </c>
      <c r="S25" s="17">
        <v>11.51</v>
      </c>
      <c r="T25" s="15">
        <v>0</v>
      </c>
      <c r="U25" s="17">
        <f>F25+J25+S25</f>
        <v>85.433</v>
      </c>
      <c r="V25" s="15">
        <v>29</v>
      </c>
      <c r="W25" s="15">
        <v>73</v>
      </c>
      <c r="X25" s="15" t="s">
        <v>52</v>
      </c>
      <c r="Y25" s="40"/>
      <c r="Z25" s="39"/>
      <c r="AA25" s="35"/>
    </row>
    <row r="26" spans="1:27">
      <c r="A26" s="15" t="s">
        <v>46</v>
      </c>
      <c r="B26" s="15">
        <v>21</v>
      </c>
      <c r="C26" s="23" t="s">
        <v>70</v>
      </c>
      <c r="D26" s="22">
        <v>85.33</v>
      </c>
      <c r="E26" s="15">
        <v>0</v>
      </c>
      <c r="F26" s="17">
        <f>D26*0.7</f>
        <v>59.731</v>
      </c>
      <c r="G26" s="15">
        <v>59</v>
      </c>
      <c r="H26" s="15">
        <v>19.8</v>
      </c>
      <c r="I26" s="15">
        <v>20</v>
      </c>
      <c r="J26" s="17">
        <f t="shared" si="3"/>
        <v>14.82</v>
      </c>
      <c r="K26" s="15">
        <v>85</v>
      </c>
      <c r="L26" s="15">
        <v>75.1</v>
      </c>
      <c r="M26" s="30">
        <v>1</v>
      </c>
      <c r="N26" s="17">
        <f>(K26*0.6+L26*0.2+M26*0.2)*0.1</f>
        <v>6.622</v>
      </c>
      <c r="O26" s="15">
        <v>0</v>
      </c>
      <c r="P26" s="15">
        <v>0.7</v>
      </c>
      <c r="Q26" s="15">
        <v>15</v>
      </c>
      <c r="R26" s="17">
        <f>(O26+P26+Q26)*0.25</f>
        <v>3.925</v>
      </c>
      <c r="S26" s="17">
        <f>N26+R26</f>
        <v>10.547</v>
      </c>
      <c r="T26" s="15">
        <v>0</v>
      </c>
      <c r="U26" s="17">
        <f>F26+J26+S26-T26</f>
        <v>85.098</v>
      </c>
      <c r="V26" s="15">
        <v>31</v>
      </c>
      <c r="W26" s="15">
        <v>73</v>
      </c>
      <c r="X26" s="15"/>
      <c r="Y26" s="38" t="s">
        <v>71</v>
      </c>
      <c r="Z26" s="39"/>
      <c r="AA26" s="35"/>
    </row>
    <row r="27" spans="1:27">
      <c r="A27" s="15" t="s">
        <v>53</v>
      </c>
      <c r="B27" s="15">
        <v>22</v>
      </c>
      <c r="C27" s="20" t="s">
        <v>72</v>
      </c>
      <c r="D27" s="24">
        <v>83.53</v>
      </c>
      <c r="E27" s="15">
        <v>0</v>
      </c>
      <c r="F27" s="19">
        <f>(D27+E27)*70%</f>
        <v>58.471</v>
      </c>
      <c r="G27" s="15">
        <v>59</v>
      </c>
      <c r="H27" s="15">
        <v>19.79</v>
      </c>
      <c r="I27" s="15">
        <v>18</v>
      </c>
      <c r="J27" s="17">
        <f>(I27+H27+G27)*0.15</f>
        <v>14.5185</v>
      </c>
      <c r="K27" s="17">
        <v>88.5</v>
      </c>
      <c r="L27" s="17">
        <v>72.6</v>
      </c>
      <c r="M27" s="30">
        <v>1</v>
      </c>
      <c r="N27" s="17">
        <f>(K27*0.6+L27*0.2+M27*0.2)*0.1</f>
        <v>6.782</v>
      </c>
      <c r="O27" s="15">
        <v>8</v>
      </c>
      <c r="P27" s="17">
        <v>4.1</v>
      </c>
      <c r="Q27" s="15">
        <v>17</v>
      </c>
      <c r="R27" s="17">
        <v>5.228</v>
      </c>
      <c r="S27" s="17">
        <f>SUM(N27,R27)</f>
        <v>12.01</v>
      </c>
      <c r="T27" s="15">
        <v>0</v>
      </c>
      <c r="U27" s="17">
        <f>F27+J27+S27-T27</f>
        <v>84.9995</v>
      </c>
      <c r="V27" s="15">
        <v>14</v>
      </c>
      <c r="W27" s="15">
        <v>73</v>
      </c>
      <c r="X27" s="15" t="s">
        <v>52</v>
      </c>
      <c r="Y27" s="40"/>
      <c r="Z27" s="39"/>
      <c r="AA27" s="35"/>
    </row>
    <row r="28" spans="1:27">
      <c r="A28" s="15" t="s">
        <v>53</v>
      </c>
      <c r="B28" s="15">
        <v>23</v>
      </c>
      <c r="C28" s="20" t="s">
        <v>73</v>
      </c>
      <c r="D28" s="21">
        <v>84.85</v>
      </c>
      <c r="E28" s="15">
        <v>0</v>
      </c>
      <c r="F28" s="19">
        <f>(D28+E28)*70%</f>
        <v>59.395</v>
      </c>
      <c r="G28" s="15">
        <v>60</v>
      </c>
      <c r="H28" s="15">
        <v>19.86</v>
      </c>
      <c r="I28" s="15">
        <v>20</v>
      </c>
      <c r="J28" s="17">
        <f>(I28+H28+G28)*0.15</f>
        <v>14.979</v>
      </c>
      <c r="K28" s="17">
        <v>90.5</v>
      </c>
      <c r="L28" s="15">
        <v>82.3</v>
      </c>
      <c r="M28" s="30">
        <v>1</v>
      </c>
      <c r="N28" s="17">
        <f>(K28*0.6+L28*0.2+M28*0.2)*0.1</f>
        <v>7.096</v>
      </c>
      <c r="O28" s="15">
        <v>4</v>
      </c>
      <c r="P28" s="17">
        <v>2.1</v>
      </c>
      <c r="Q28" s="15">
        <v>8</v>
      </c>
      <c r="R28" s="17">
        <v>3.52</v>
      </c>
      <c r="S28" s="17">
        <f>SUM(N28,R28)</f>
        <v>10.616</v>
      </c>
      <c r="T28" s="15">
        <v>0</v>
      </c>
      <c r="U28" s="17">
        <f>F28+J28+S28-T28</f>
        <v>84.99</v>
      </c>
      <c r="V28" s="15">
        <v>15</v>
      </c>
      <c r="W28" s="15">
        <v>75</v>
      </c>
      <c r="X28" s="15"/>
      <c r="Y28" s="40" t="s">
        <v>62</v>
      </c>
      <c r="Z28" s="39"/>
      <c r="AA28" s="35"/>
    </row>
    <row r="29" spans="1:27">
      <c r="A29" s="15" t="s">
        <v>39</v>
      </c>
      <c r="B29" s="15">
        <v>24</v>
      </c>
      <c r="C29" s="20" t="s">
        <v>74</v>
      </c>
      <c r="D29" s="15">
        <v>87.08</v>
      </c>
      <c r="E29" s="18">
        <v>0</v>
      </c>
      <c r="F29" s="22">
        <v>60.956</v>
      </c>
      <c r="G29" s="15">
        <v>58</v>
      </c>
      <c r="H29" s="15">
        <v>20</v>
      </c>
      <c r="I29" s="15">
        <v>20</v>
      </c>
      <c r="J29" s="17">
        <f>(G29+H29+I29)*0.15</f>
        <v>14.7</v>
      </c>
      <c r="K29" s="15">
        <v>90.5</v>
      </c>
      <c r="L29" s="15">
        <v>80.1</v>
      </c>
      <c r="M29" s="30">
        <v>1</v>
      </c>
      <c r="N29" s="22">
        <f>(K29*60%+L29*20%+M29*20%)*10%</f>
        <v>7.052</v>
      </c>
      <c r="O29" s="15">
        <v>0</v>
      </c>
      <c r="P29" s="15">
        <v>7</v>
      </c>
      <c r="Q29" s="15">
        <v>5</v>
      </c>
      <c r="R29" s="17">
        <v>3.75</v>
      </c>
      <c r="S29" s="17">
        <v>10.8</v>
      </c>
      <c r="T29" s="15">
        <v>1.5</v>
      </c>
      <c r="U29" s="17">
        <v>84.96</v>
      </c>
      <c r="V29" s="15">
        <v>32</v>
      </c>
      <c r="W29" s="15">
        <v>79</v>
      </c>
      <c r="X29" s="15"/>
      <c r="Y29" s="38" t="s">
        <v>58</v>
      </c>
      <c r="Z29" s="39"/>
      <c r="AA29" s="35"/>
    </row>
    <row r="30" spans="1:27">
      <c r="A30" s="15" t="s">
        <v>39</v>
      </c>
      <c r="B30" s="15">
        <v>25</v>
      </c>
      <c r="C30" s="20" t="s">
        <v>75</v>
      </c>
      <c r="D30" s="15">
        <v>84.73</v>
      </c>
      <c r="E30" s="18">
        <v>0</v>
      </c>
      <c r="F30" s="19">
        <v>59.311</v>
      </c>
      <c r="G30" s="15">
        <v>59</v>
      </c>
      <c r="H30" s="15">
        <v>20</v>
      </c>
      <c r="I30" s="15">
        <v>20</v>
      </c>
      <c r="J30" s="17">
        <f>(G30+H30+I30)*0.15</f>
        <v>14.85</v>
      </c>
      <c r="K30" s="15">
        <v>87</v>
      </c>
      <c r="L30" s="15">
        <v>77.4</v>
      </c>
      <c r="M30" s="30">
        <v>1</v>
      </c>
      <c r="N30" s="22">
        <f>(K30*60%+L30*20%+M30*20%)*10%</f>
        <v>6.788</v>
      </c>
      <c r="O30" s="15">
        <v>0</v>
      </c>
      <c r="P30" s="31">
        <v>0</v>
      </c>
      <c r="Q30" s="15">
        <v>10</v>
      </c>
      <c r="R30" s="17">
        <v>4</v>
      </c>
      <c r="S30" s="17">
        <v>10.79</v>
      </c>
      <c r="T30" s="15">
        <v>0</v>
      </c>
      <c r="U30" s="17">
        <f>F30+J30+S30</f>
        <v>84.951</v>
      </c>
      <c r="V30" s="15">
        <v>33</v>
      </c>
      <c r="W30" s="15">
        <v>75</v>
      </c>
      <c r="X30" s="15"/>
      <c r="Y30" s="38" t="s">
        <v>71</v>
      </c>
      <c r="Z30" s="39"/>
      <c r="AA30" s="35"/>
    </row>
    <row r="31" spans="1:27">
      <c r="A31" s="15" t="s">
        <v>53</v>
      </c>
      <c r="B31" s="15">
        <v>26</v>
      </c>
      <c r="C31" s="20" t="s">
        <v>76</v>
      </c>
      <c r="D31" s="24">
        <v>84.02</v>
      </c>
      <c r="E31" s="15">
        <v>0</v>
      </c>
      <c r="F31" s="19">
        <f>(D31+E31)*70%</f>
        <v>58.814</v>
      </c>
      <c r="G31" s="15">
        <v>59</v>
      </c>
      <c r="H31" s="15">
        <v>19.79</v>
      </c>
      <c r="I31" s="15">
        <v>18</v>
      </c>
      <c r="J31" s="17">
        <f>(I31+H31+G31)*0.15</f>
        <v>14.5185</v>
      </c>
      <c r="K31" s="17">
        <v>84</v>
      </c>
      <c r="L31" s="17">
        <v>68.3</v>
      </c>
      <c r="M31" s="30">
        <v>1</v>
      </c>
      <c r="N31" s="17">
        <f t="shared" ref="N31:N36" si="4">(K31*0.6+L31*0.2+M31*0.2)*0.1</f>
        <v>6.426</v>
      </c>
      <c r="O31" s="15">
        <v>0</v>
      </c>
      <c r="P31" s="17">
        <v>0</v>
      </c>
      <c r="Q31" s="15">
        <v>20</v>
      </c>
      <c r="R31" s="17">
        <v>5</v>
      </c>
      <c r="S31" s="17">
        <f>SUM(N31,R31)</f>
        <v>11.426</v>
      </c>
      <c r="T31" s="15">
        <v>0</v>
      </c>
      <c r="U31" s="17">
        <f t="shared" ref="U31:U36" si="5">F31+J31+S31-T31</f>
        <v>84.7585</v>
      </c>
      <c r="V31" s="15">
        <v>16</v>
      </c>
      <c r="W31" s="15">
        <v>65</v>
      </c>
      <c r="X31" s="15" t="s">
        <v>52</v>
      </c>
      <c r="Y31" s="40"/>
      <c r="Z31" s="39"/>
      <c r="AA31" s="35"/>
    </row>
    <row r="32" spans="1:27">
      <c r="A32" s="15" t="s">
        <v>46</v>
      </c>
      <c r="B32" s="15">
        <v>27</v>
      </c>
      <c r="C32" s="20" t="s">
        <v>77</v>
      </c>
      <c r="D32" s="22">
        <v>84.47</v>
      </c>
      <c r="E32" s="15">
        <v>0</v>
      </c>
      <c r="F32" s="17">
        <f>D32*0.7</f>
        <v>59.129</v>
      </c>
      <c r="G32" s="15">
        <v>57</v>
      </c>
      <c r="H32" s="15">
        <v>19.2</v>
      </c>
      <c r="I32" s="15">
        <v>20</v>
      </c>
      <c r="J32" s="17">
        <f>(G32+H32+I32)*0.15</f>
        <v>14.43</v>
      </c>
      <c r="K32" s="15">
        <v>79.5</v>
      </c>
      <c r="L32" s="15">
        <v>66.6</v>
      </c>
      <c r="M32" s="30">
        <v>1</v>
      </c>
      <c r="N32" s="17">
        <f t="shared" si="4"/>
        <v>6.122</v>
      </c>
      <c r="O32" s="15">
        <v>0</v>
      </c>
      <c r="P32" s="15">
        <v>1.5</v>
      </c>
      <c r="Q32" s="15">
        <v>20</v>
      </c>
      <c r="R32" s="17">
        <v>5.0375</v>
      </c>
      <c r="S32" s="17">
        <f>N32+R32</f>
        <v>11.1595</v>
      </c>
      <c r="T32" s="15">
        <v>0</v>
      </c>
      <c r="U32" s="17">
        <f t="shared" si="5"/>
        <v>84.7185</v>
      </c>
      <c r="V32" s="15">
        <v>35</v>
      </c>
      <c r="W32" s="15">
        <v>71</v>
      </c>
      <c r="X32" s="15" t="s">
        <v>52</v>
      </c>
      <c r="Y32" s="40"/>
      <c r="Z32" s="39"/>
      <c r="AA32" s="35"/>
    </row>
    <row r="33" spans="1:27">
      <c r="A33" s="15" t="s">
        <v>53</v>
      </c>
      <c r="B33" s="15">
        <v>28</v>
      </c>
      <c r="C33" s="20" t="s">
        <v>78</v>
      </c>
      <c r="D33" s="24">
        <v>82.91</v>
      </c>
      <c r="E33" s="15">
        <v>0</v>
      </c>
      <c r="F33" s="19">
        <f>(D33+E33)*70%</f>
        <v>58.037</v>
      </c>
      <c r="G33" s="15">
        <v>58</v>
      </c>
      <c r="H33" s="15">
        <v>19.79</v>
      </c>
      <c r="I33" s="15">
        <v>20</v>
      </c>
      <c r="J33" s="17">
        <f>(I33+H33+G33)*0.15</f>
        <v>14.6685</v>
      </c>
      <c r="K33" s="17">
        <v>90.5</v>
      </c>
      <c r="L33" s="15">
        <v>71.5</v>
      </c>
      <c r="M33" s="30">
        <v>1</v>
      </c>
      <c r="N33" s="17">
        <f t="shared" si="4"/>
        <v>6.88</v>
      </c>
      <c r="O33" s="15">
        <v>10</v>
      </c>
      <c r="P33" s="15">
        <v>2.8</v>
      </c>
      <c r="Q33" s="15">
        <v>9</v>
      </c>
      <c r="R33" s="17">
        <v>5.045</v>
      </c>
      <c r="S33" s="17">
        <f>SUM(N33,R33)</f>
        <v>11.925</v>
      </c>
      <c r="T33" s="15">
        <v>0</v>
      </c>
      <c r="U33" s="17">
        <f t="shared" si="5"/>
        <v>84.6305</v>
      </c>
      <c r="V33" s="15">
        <v>18</v>
      </c>
      <c r="W33" s="15">
        <v>67</v>
      </c>
      <c r="X33" s="15" t="s">
        <v>52</v>
      </c>
      <c r="Y33" s="40"/>
      <c r="Z33" s="39"/>
      <c r="AA33" s="35"/>
    </row>
    <row r="34" spans="1:27">
      <c r="A34" s="15" t="s">
        <v>46</v>
      </c>
      <c r="B34" s="15">
        <v>29</v>
      </c>
      <c r="C34" s="23" t="s">
        <v>79</v>
      </c>
      <c r="D34" s="22">
        <v>85.17</v>
      </c>
      <c r="E34" s="15">
        <v>0</v>
      </c>
      <c r="F34" s="17">
        <f>D34*0.7</f>
        <v>59.619</v>
      </c>
      <c r="G34" s="15">
        <v>59</v>
      </c>
      <c r="H34" s="15">
        <v>19.6</v>
      </c>
      <c r="I34" s="15">
        <v>19</v>
      </c>
      <c r="J34" s="17">
        <f>(G34+H34+I34)*0.15</f>
        <v>14.64</v>
      </c>
      <c r="K34" s="15">
        <v>90</v>
      </c>
      <c r="L34" s="15">
        <v>79.7</v>
      </c>
      <c r="M34" s="30">
        <v>1</v>
      </c>
      <c r="N34" s="17">
        <f t="shared" si="4"/>
        <v>7.014</v>
      </c>
      <c r="O34" s="15">
        <v>4</v>
      </c>
      <c r="P34" s="15">
        <v>2</v>
      </c>
      <c r="Q34" s="15">
        <v>7</v>
      </c>
      <c r="R34" s="17">
        <f>(O34+P34+Q34)*0.25</f>
        <v>3.25</v>
      </c>
      <c r="S34" s="17">
        <f>N34+R34</f>
        <v>10.264</v>
      </c>
      <c r="T34" s="15">
        <v>0</v>
      </c>
      <c r="U34" s="17">
        <f t="shared" si="5"/>
        <v>84.523</v>
      </c>
      <c r="V34" s="15">
        <v>39</v>
      </c>
      <c r="W34" s="15">
        <v>65</v>
      </c>
      <c r="X34" s="15"/>
      <c r="Y34" s="38" t="s">
        <v>71</v>
      </c>
      <c r="Z34" s="39"/>
      <c r="AA34" s="35"/>
    </row>
    <row r="35" spans="1:27">
      <c r="A35" s="15" t="s">
        <v>53</v>
      </c>
      <c r="B35" s="15">
        <v>30</v>
      </c>
      <c r="C35" s="20" t="s">
        <v>80</v>
      </c>
      <c r="D35" s="24">
        <v>81.61</v>
      </c>
      <c r="E35" s="15">
        <v>0</v>
      </c>
      <c r="F35" s="19">
        <f>(D35+E35)*70%</f>
        <v>57.127</v>
      </c>
      <c r="G35" s="15">
        <v>59</v>
      </c>
      <c r="H35" s="15">
        <v>19.75</v>
      </c>
      <c r="I35" s="15">
        <v>20</v>
      </c>
      <c r="J35" s="17">
        <f>(I35+H35+G35)*0.15</f>
        <v>14.8125</v>
      </c>
      <c r="K35" s="17">
        <v>94.5</v>
      </c>
      <c r="L35" s="15">
        <v>82.3</v>
      </c>
      <c r="M35" s="30">
        <v>1</v>
      </c>
      <c r="N35" s="17">
        <f t="shared" si="4"/>
        <v>7.336</v>
      </c>
      <c r="O35" s="15">
        <v>4</v>
      </c>
      <c r="P35" s="31">
        <v>6.1</v>
      </c>
      <c r="Q35" s="15">
        <v>16</v>
      </c>
      <c r="R35" s="17">
        <v>5.153</v>
      </c>
      <c r="S35" s="17">
        <f>SUM(N35,R35)</f>
        <v>12.489</v>
      </c>
      <c r="T35" s="15">
        <v>0</v>
      </c>
      <c r="U35" s="17">
        <f t="shared" si="5"/>
        <v>84.4285</v>
      </c>
      <c r="V35" s="15">
        <v>20</v>
      </c>
      <c r="W35" s="15">
        <v>70</v>
      </c>
      <c r="X35" s="15"/>
      <c r="Y35" s="40" t="s">
        <v>81</v>
      </c>
      <c r="Z35" s="39"/>
      <c r="AA35" s="35"/>
    </row>
    <row r="36" spans="1:27">
      <c r="A36" s="15" t="s">
        <v>53</v>
      </c>
      <c r="B36" s="15">
        <v>31</v>
      </c>
      <c r="C36" s="15" t="s">
        <v>82</v>
      </c>
      <c r="D36" s="24">
        <v>82.64</v>
      </c>
      <c r="E36" s="15">
        <v>0</v>
      </c>
      <c r="F36" s="19">
        <f>(D36+E36)*70%</f>
        <v>57.848</v>
      </c>
      <c r="G36" s="15">
        <v>57</v>
      </c>
      <c r="H36" s="15">
        <v>19.89</v>
      </c>
      <c r="I36" s="15">
        <v>18</v>
      </c>
      <c r="J36" s="17">
        <f>(I36+H36+G36)*0.15</f>
        <v>14.2335</v>
      </c>
      <c r="K36" s="17">
        <v>90</v>
      </c>
      <c r="L36" s="15">
        <v>74.6</v>
      </c>
      <c r="M36" s="30">
        <v>0.9767</v>
      </c>
      <c r="N36" s="17">
        <f t="shared" si="4"/>
        <v>6.911534</v>
      </c>
      <c r="O36" s="15">
        <v>12</v>
      </c>
      <c r="P36" s="17">
        <v>0</v>
      </c>
      <c r="Q36" s="15">
        <v>24</v>
      </c>
      <c r="R36" s="17">
        <v>5.4</v>
      </c>
      <c r="S36" s="17">
        <f>SUM(N36,R36)</f>
        <v>12.311534</v>
      </c>
      <c r="T36" s="15">
        <v>0</v>
      </c>
      <c r="U36" s="17">
        <f t="shared" si="5"/>
        <v>84.393034</v>
      </c>
      <c r="V36" s="15">
        <v>21</v>
      </c>
      <c r="W36" s="15">
        <v>66</v>
      </c>
      <c r="X36" s="15" t="s">
        <v>52</v>
      </c>
      <c r="Y36" s="40"/>
      <c r="Z36" s="39"/>
      <c r="AA36" s="35"/>
    </row>
    <row r="37" spans="1:27">
      <c r="A37" s="15" t="s">
        <v>39</v>
      </c>
      <c r="B37" s="15">
        <v>32</v>
      </c>
      <c r="C37" s="15" t="s">
        <v>83</v>
      </c>
      <c r="D37" s="15">
        <v>83.6</v>
      </c>
      <c r="E37" s="18">
        <v>0</v>
      </c>
      <c r="F37" s="19">
        <v>58.52</v>
      </c>
      <c r="G37" s="15">
        <v>59</v>
      </c>
      <c r="H37" s="15">
        <v>20</v>
      </c>
      <c r="I37" s="15">
        <v>18</v>
      </c>
      <c r="J37" s="17">
        <f>(G37+H37+I37)*0.15</f>
        <v>14.55</v>
      </c>
      <c r="K37" s="15">
        <v>89</v>
      </c>
      <c r="L37" s="15">
        <v>75.3</v>
      </c>
      <c r="M37" s="30">
        <v>1</v>
      </c>
      <c r="N37" s="22">
        <f>(K37*60%+L37*20%+M37*20%)*10%</f>
        <v>6.866</v>
      </c>
      <c r="O37" s="15">
        <v>0</v>
      </c>
      <c r="P37" s="31">
        <v>0</v>
      </c>
      <c r="Q37" s="15">
        <v>17</v>
      </c>
      <c r="R37" s="17">
        <v>4.25</v>
      </c>
      <c r="S37" s="17">
        <v>11.12</v>
      </c>
      <c r="T37" s="15">
        <v>0</v>
      </c>
      <c r="U37" s="17">
        <f>F37+J37+S37</f>
        <v>84.19</v>
      </c>
      <c r="V37" s="15">
        <v>41</v>
      </c>
      <c r="W37" s="15">
        <v>76</v>
      </c>
      <c r="X37" s="15"/>
      <c r="Y37" s="38" t="s">
        <v>71</v>
      </c>
      <c r="Z37" s="39"/>
      <c r="AA37" s="35"/>
    </row>
    <row r="38" spans="1:27">
      <c r="A38" s="15" t="s">
        <v>46</v>
      </c>
      <c r="B38" s="15">
        <v>33</v>
      </c>
      <c r="C38" s="15" t="s">
        <v>84</v>
      </c>
      <c r="D38" s="22">
        <v>82.13</v>
      </c>
      <c r="E38" s="15">
        <v>0</v>
      </c>
      <c r="F38" s="17">
        <f>D38*0.7</f>
        <v>57.491</v>
      </c>
      <c r="G38" s="15">
        <v>58</v>
      </c>
      <c r="H38" s="15">
        <v>19.7</v>
      </c>
      <c r="I38" s="15">
        <v>20</v>
      </c>
      <c r="J38" s="17">
        <f>(G38+H38+I38)*0.15</f>
        <v>14.655</v>
      </c>
      <c r="K38" s="15">
        <v>85.5</v>
      </c>
      <c r="L38" s="15">
        <v>74.2</v>
      </c>
      <c r="M38" s="30">
        <v>1</v>
      </c>
      <c r="N38" s="17">
        <f t="shared" ref="N38:N44" si="6">(K38*0.6+L38*0.2+M38*0.2)*0.1</f>
        <v>6.634</v>
      </c>
      <c r="O38" s="15">
        <v>6</v>
      </c>
      <c r="P38" s="15">
        <v>0.7</v>
      </c>
      <c r="Q38" s="15">
        <v>21</v>
      </c>
      <c r="R38" s="17">
        <v>5.1925</v>
      </c>
      <c r="S38" s="17">
        <f>N38+R38</f>
        <v>11.8265</v>
      </c>
      <c r="T38" s="15">
        <v>0</v>
      </c>
      <c r="U38" s="17">
        <f t="shared" ref="U38:U44" si="7">F38+J38+S38-T38</f>
        <v>83.9725</v>
      </c>
      <c r="V38" s="15">
        <v>44</v>
      </c>
      <c r="W38" s="15">
        <v>65</v>
      </c>
      <c r="X38" s="15" t="s">
        <v>52</v>
      </c>
      <c r="Y38" s="40"/>
      <c r="Z38" s="39"/>
      <c r="AA38" s="35"/>
    </row>
    <row r="39" spans="1:27">
      <c r="A39" s="15" t="s">
        <v>46</v>
      </c>
      <c r="B39" s="15">
        <v>34</v>
      </c>
      <c r="C39" s="25" t="s">
        <v>85</v>
      </c>
      <c r="D39" s="22">
        <v>85.9</v>
      </c>
      <c r="E39" s="15">
        <v>0</v>
      </c>
      <c r="F39" s="17">
        <f>D39*0.7</f>
        <v>60.13</v>
      </c>
      <c r="G39" s="15">
        <v>59</v>
      </c>
      <c r="H39" s="15">
        <v>19.3</v>
      </c>
      <c r="I39" s="15">
        <v>20</v>
      </c>
      <c r="J39" s="17">
        <f>(G39+H39+I39)*0.15</f>
        <v>14.745</v>
      </c>
      <c r="K39" s="15">
        <v>81.5</v>
      </c>
      <c r="L39" s="15">
        <v>75.8</v>
      </c>
      <c r="M39" s="30">
        <v>1</v>
      </c>
      <c r="N39" s="17">
        <f t="shared" si="6"/>
        <v>6.426</v>
      </c>
      <c r="O39" s="15">
        <v>0</v>
      </c>
      <c r="P39" s="15">
        <v>3.5</v>
      </c>
      <c r="Q39" s="15">
        <v>7</v>
      </c>
      <c r="R39" s="17">
        <f>(O39+P39+Q39)*0.25</f>
        <v>2.625</v>
      </c>
      <c r="S39" s="17">
        <f>N39+R39</f>
        <v>9.051</v>
      </c>
      <c r="T39" s="15">
        <v>0</v>
      </c>
      <c r="U39" s="17">
        <f t="shared" si="7"/>
        <v>83.926</v>
      </c>
      <c r="V39" s="15">
        <v>46</v>
      </c>
      <c r="W39" s="15">
        <v>71</v>
      </c>
      <c r="X39" s="15"/>
      <c r="Y39" s="38" t="s">
        <v>71</v>
      </c>
      <c r="Z39" s="39"/>
      <c r="AA39" s="35"/>
    </row>
    <row r="40" spans="1:27">
      <c r="A40" s="15" t="s">
        <v>53</v>
      </c>
      <c r="B40" s="15">
        <v>35</v>
      </c>
      <c r="C40" s="15" t="s">
        <v>86</v>
      </c>
      <c r="D40" s="24">
        <v>83.95</v>
      </c>
      <c r="E40" s="15">
        <v>0</v>
      </c>
      <c r="F40" s="19">
        <f>(D40+E40)*70%</f>
        <v>58.765</v>
      </c>
      <c r="G40" s="15">
        <v>59</v>
      </c>
      <c r="H40" s="15">
        <v>19.89</v>
      </c>
      <c r="I40" s="15">
        <v>20</v>
      </c>
      <c r="J40" s="17">
        <f>(I40+H40+G40)*0.15</f>
        <v>14.8335</v>
      </c>
      <c r="K40" s="17">
        <v>91</v>
      </c>
      <c r="L40" s="17">
        <v>62.6</v>
      </c>
      <c r="M40" s="30">
        <v>1</v>
      </c>
      <c r="N40" s="17">
        <f t="shared" si="6"/>
        <v>6.732</v>
      </c>
      <c r="O40" s="15">
        <v>10</v>
      </c>
      <c r="P40" s="17">
        <v>0.3</v>
      </c>
      <c r="Q40" s="15">
        <v>11</v>
      </c>
      <c r="R40" s="17">
        <v>5.033</v>
      </c>
      <c r="S40" s="17">
        <f>SUM(N40,R40)</f>
        <v>11.765</v>
      </c>
      <c r="T40" s="15">
        <v>1.5</v>
      </c>
      <c r="U40" s="17">
        <f t="shared" si="7"/>
        <v>83.8635</v>
      </c>
      <c r="V40" s="15">
        <v>23</v>
      </c>
      <c r="W40" s="15">
        <v>76</v>
      </c>
      <c r="X40" s="15" t="s">
        <v>52</v>
      </c>
      <c r="Y40" s="40"/>
      <c r="Z40" s="39"/>
      <c r="AA40" s="35"/>
    </row>
    <row r="41" spans="1:27">
      <c r="A41" s="15" t="s">
        <v>42</v>
      </c>
      <c r="B41" s="15">
        <v>36</v>
      </c>
      <c r="C41" s="15" t="s">
        <v>87</v>
      </c>
      <c r="D41" s="21">
        <v>81.66</v>
      </c>
      <c r="E41" s="15">
        <v>0</v>
      </c>
      <c r="F41" s="17">
        <f>D41*0.7</f>
        <v>57.162</v>
      </c>
      <c r="G41" s="15">
        <v>58</v>
      </c>
      <c r="H41" s="15">
        <v>20</v>
      </c>
      <c r="I41" s="15">
        <v>18</v>
      </c>
      <c r="J41" s="17">
        <f>(G41+H41+I41)*0.15</f>
        <v>14.4</v>
      </c>
      <c r="K41" s="15">
        <v>91</v>
      </c>
      <c r="L41" s="15">
        <v>85.6</v>
      </c>
      <c r="M41" s="30">
        <v>1</v>
      </c>
      <c r="N41" s="17">
        <f t="shared" si="6"/>
        <v>7.192</v>
      </c>
      <c r="O41" s="15">
        <v>10</v>
      </c>
      <c r="P41" s="15">
        <v>0.2</v>
      </c>
      <c r="Q41" s="15">
        <v>13</v>
      </c>
      <c r="R41" s="17">
        <v>5.08</v>
      </c>
      <c r="S41" s="17">
        <f>N41+R41</f>
        <v>12.272</v>
      </c>
      <c r="T41" s="15">
        <v>0</v>
      </c>
      <c r="U41" s="17">
        <f t="shared" si="7"/>
        <v>83.834</v>
      </c>
      <c r="V41" s="15">
        <v>24</v>
      </c>
      <c r="W41" s="15">
        <v>70</v>
      </c>
      <c r="X41" s="15"/>
      <c r="Y41" s="38" t="s">
        <v>58</v>
      </c>
      <c r="Z41" s="39"/>
      <c r="AA41" s="35"/>
    </row>
    <row r="42" spans="1:27">
      <c r="A42" s="15" t="s">
        <v>42</v>
      </c>
      <c r="B42" s="15">
        <v>37</v>
      </c>
      <c r="C42" s="15" t="s">
        <v>88</v>
      </c>
      <c r="D42" s="21">
        <v>83.18</v>
      </c>
      <c r="E42" s="15">
        <v>0</v>
      </c>
      <c r="F42" s="17">
        <f>D42*0.7</f>
        <v>58.226</v>
      </c>
      <c r="G42" s="15">
        <v>59</v>
      </c>
      <c r="H42" s="15">
        <v>20</v>
      </c>
      <c r="I42" s="15">
        <v>18</v>
      </c>
      <c r="J42" s="17">
        <f>(G42+H42+I42)*0.15</f>
        <v>14.55</v>
      </c>
      <c r="K42" s="15">
        <v>87</v>
      </c>
      <c r="L42" s="15">
        <v>75.6</v>
      </c>
      <c r="M42" s="30">
        <v>1</v>
      </c>
      <c r="N42" s="17">
        <f t="shared" si="6"/>
        <v>6.752</v>
      </c>
      <c r="O42" s="15">
        <v>4</v>
      </c>
      <c r="P42" s="15">
        <v>1.2</v>
      </c>
      <c r="Q42" s="15">
        <v>11</v>
      </c>
      <c r="R42" s="17">
        <v>4.05</v>
      </c>
      <c r="S42" s="17">
        <f>N42+R42</f>
        <v>10.802</v>
      </c>
      <c r="T42" s="15">
        <v>0</v>
      </c>
      <c r="U42" s="17">
        <f t="shared" si="7"/>
        <v>83.578</v>
      </c>
      <c r="V42" s="15">
        <v>27</v>
      </c>
      <c r="W42" s="15">
        <v>73</v>
      </c>
      <c r="X42" s="15"/>
      <c r="Y42" s="40" t="s">
        <v>89</v>
      </c>
      <c r="Z42" s="39"/>
      <c r="AA42" s="35"/>
    </row>
    <row r="43" spans="1:27">
      <c r="A43" s="15" t="s">
        <v>46</v>
      </c>
      <c r="B43" s="15">
        <v>38</v>
      </c>
      <c r="C43" s="25" t="s">
        <v>90</v>
      </c>
      <c r="D43" s="22">
        <v>83.54</v>
      </c>
      <c r="E43" s="15">
        <v>0</v>
      </c>
      <c r="F43" s="17">
        <f>D43*0.7</f>
        <v>58.478</v>
      </c>
      <c r="G43" s="15">
        <v>58</v>
      </c>
      <c r="H43" s="15">
        <v>19.4</v>
      </c>
      <c r="I43" s="15">
        <v>20</v>
      </c>
      <c r="J43" s="17">
        <f>(G43+H43+I43)*0.15</f>
        <v>14.61</v>
      </c>
      <c r="K43" s="15">
        <v>90.5</v>
      </c>
      <c r="L43" s="15">
        <v>79.2</v>
      </c>
      <c r="M43" s="30">
        <v>1</v>
      </c>
      <c r="N43" s="17">
        <f t="shared" si="6"/>
        <v>7.034</v>
      </c>
      <c r="O43" s="15">
        <v>10</v>
      </c>
      <c r="P43" s="15">
        <v>0.8</v>
      </c>
      <c r="Q43" s="15">
        <v>3</v>
      </c>
      <c r="R43" s="17">
        <f>(O43+P43+Q43)*0.25</f>
        <v>3.45</v>
      </c>
      <c r="S43" s="17">
        <f>N43+R43</f>
        <v>10.484</v>
      </c>
      <c r="T43" s="15">
        <v>0</v>
      </c>
      <c r="U43" s="17">
        <f t="shared" si="7"/>
        <v>83.572</v>
      </c>
      <c r="V43" s="15">
        <v>51</v>
      </c>
      <c r="W43" s="15">
        <v>74</v>
      </c>
      <c r="X43" s="15"/>
      <c r="Y43" s="38" t="s">
        <v>71</v>
      </c>
      <c r="Z43" s="39"/>
      <c r="AA43" s="35"/>
    </row>
    <row r="44" spans="1:27">
      <c r="A44" s="15" t="s">
        <v>46</v>
      </c>
      <c r="B44" s="15">
        <v>39</v>
      </c>
      <c r="C44" s="15" t="s">
        <v>91</v>
      </c>
      <c r="D44" s="22">
        <v>86.37</v>
      </c>
      <c r="E44" s="15">
        <v>0</v>
      </c>
      <c r="F44" s="17">
        <f>D44*0.7</f>
        <v>60.459</v>
      </c>
      <c r="G44" s="15">
        <v>59</v>
      </c>
      <c r="H44" s="15">
        <v>19.7</v>
      </c>
      <c r="I44" s="15">
        <v>20</v>
      </c>
      <c r="J44" s="17">
        <f>(G44+H44+I44)*0.15</f>
        <v>14.805</v>
      </c>
      <c r="K44" s="15">
        <v>87</v>
      </c>
      <c r="L44" s="15">
        <v>62.6</v>
      </c>
      <c r="M44" s="30">
        <v>1</v>
      </c>
      <c r="N44" s="17">
        <f t="shared" si="6"/>
        <v>6.492</v>
      </c>
      <c r="O44" s="15">
        <v>0</v>
      </c>
      <c r="P44" s="15">
        <v>0</v>
      </c>
      <c r="Q44" s="15">
        <v>7</v>
      </c>
      <c r="R44" s="17">
        <f>(O44+P44+Q44)*0.25</f>
        <v>1.75</v>
      </c>
      <c r="S44" s="17">
        <f>N44+R44</f>
        <v>8.242</v>
      </c>
      <c r="T44" s="15">
        <v>0</v>
      </c>
      <c r="U44" s="17">
        <f t="shared" si="7"/>
        <v>83.506</v>
      </c>
      <c r="V44" s="15">
        <v>52</v>
      </c>
      <c r="W44" s="15">
        <v>76</v>
      </c>
      <c r="X44" s="15" t="s">
        <v>52</v>
      </c>
      <c r="Y44" s="40"/>
      <c r="Z44" s="39"/>
      <c r="AA44" s="35"/>
    </row>
    <row r="45" spans="1:27">
      <c r="A45" s="15" t="s">
        <v>39</v>
      </c>
      <c r="B45" s="15">
        <v>40</v>
      </c>
      <c r="C45" s="15" t="s">
        <v>92</v>
      </c>
      <c r="D45" s="15">
        <v>84.93</v>
      </c>
      <c r="E45" s="18">
        <v>0</v>
      </c>
      <c r="F45" s="19">
        <v>59.451</v>
      </c>
      <c r="G45" s="15">
        <v>59</v>
      </c>
      <c r="H45" s="15">
        <v>20</v>
      </c>
      <c r="I45" s="15">
        <v>20</v>
      </c>
      <c r="J45" s="17">
        <f>(G45+H45+I45)*0.15</f>
        <v>14.85</v>
      </c>
      <c r="K45" s="15">
        <v>86.5</v>
      </c>
      <c r="L45" s="15">
        <v>78.3</v>
      </c>
      <c r="M45" s="29">
        <v>1</v>
      </c>
      <c r="N45" s="22">
        <f>(K45*60%+L45*20%+M45*20%)*10%</f>
        <v>6.776</v>
      </c>
      <c r="O45" s="15">
        <v>4</v>
      </c>
      <c r="P45" s="31">
        <v>3.3</v>
      </c>
      <c r="Q45" s="15">
        <v>2</v>
      </c>
      <c r="R45" s="17">
        <v>2.325</v>
      </c>
      <c r="S45" s="17">
        <v>9.11</v>
      </c>
      <c r="T45" s="15">
        <v>0</v>
      </c>
      <c r="U45" s="17">
        <f>F45+J45+S45</f>
        <v>83.411</v>
      </c>
      <c r="V45" s="15">
        <v>53</v>
      </c>
      <c r="W45" s="15">
        <v>77</v>
      </c>
      <c r="X45" s="15"/>
      <c r="Y45" s="38" t="s">
        <v>71</v>
      </c>
      <c r="Z45" s="39"/>
      <c r="AA45" s="35"/>
    </row>
    <row r="46" spans="1:27">
      <c r="A46" s="15" t="s">
        <v>53</v>
      </c>
      <c r="B46" s="15">
        <v>41</v>
      </c>
      <c r="C46" s="15" t="s">
        <v>93</v>
      </c>
      <c r="D46" s="21">
        <v>84.62</v>
      </c>
      <c r="E46" s="15">
        <v>0</v>
      </c>
      <c r="F46" s="19">
        <f>(D46+E46)*70%</f>
        <v>59.234</v>
      </c>
      <c r="G46" s="15">
        <v>58</v>
      </c>
      <c r="H46" s="15">
        <v>19.79</v>
      </c>
      <c r="I46" s="15">
        <v>18</v>
      </c>
      <c r="J46" s="17">
        <f>(I46+H46+G46)*0.15</f>
        <v>14.3685</v>
      </c>
      <c r="K46" s="17">
        <v>91.5</v>
      </c>
      <c r="L46" s="15">
        <v>79.5</v>
      </c>
      <c r="M46" s="30">
        <v>1</v>
      </c>
      <c r="N46" s="17">
        <f t="shared" ref="N46:N53" si="8">(K46*0.6+L46*0.2+M46*0.2)*0.1</f>
        <v>7.1</v>
      </c>
      <c r="O46" s="15">
        <v>0</v>
      </c>
      <c r="P46" s="17">
        <v>0.65</v>
      </c>
      <c r="Q46" s="15">
        <v>10</v>
      </c>
      <c r="R46" s="17">
        <v>2.663</v>
      </c>
      <c r="S46" s="17">
        <f>SUM(N46,R46)</f>
        <v>9.763</v>
      </c>
      <c r="T46" s="15">
        <v>0</v>
      </c>
      <c r="U46" s="17">
        <f t="shared" ref="U46:U53" si="9">F46+J46+S46-T46</f>
        <v>83.3655</v>
      </c>
      <c r="V46" s="15">
        <v>30</v>
      </c>
      <c r="W46" s="15">
        <v>65</v>
      </c>
      <c r="X46" s="15"/>
      <c r="Y46" s="40" t="s">
        <v>81</v>
      </c>
      <c r="Z46" s="39"/>
      <c r="AA46" s="35"/>
    </row>
    <row r="47" spans="1:27">
      <c r="A47" s="15" t="s">
        <v>46</v>
      </c>
      <c r="B47" s="15">
        <v>42</v>
      </c>
      <c r="C47" s="15" t="s">
        <v>94</v>
      </c>
      <c r="D47" s="22">
        <v>81.24</v>
      </c>
      <c r="E47" s="15">
        <v>0</v>
      </c>
      <c r="F47" s="17">
        <f>D47*0.7</f>
        <v>56.868</v>
      </c>
      <c r="G47" s="15">
        <v>59</v>
      </c>
      <c r="H47" s="15">
        <v>19.3</v>
      </c>
      <c r="I47" s="15">
        <v>20</v>
      </c>
      <c r="J47" s="17">
        <f>(G47+H47+I47)*0.15</f>
        <v>14.745</v>
      </c>
      <c r="K47" s="15">
        <v>80</v>
      </c>
      <c r="L47" s="15">
        <v>69.2</v>
      </c>
      <c r="M47" s="29">
        <v>1</v>
      </c>
      <c r="N47" s="17">
        <f t="shared" si="8"/>
        <v>6.204</v>
      </c>
      <c r="O47" s="15">
        <v>6</v>
      </c>
      <c r="P47" s="15">
        <v>2</v>
      </c>
      <c r="Q47" s="15">
        <v>13</v>
      </c>
      <c r="R47" s="17">
        <v>5.025</v>
      </c>
      <c r="S47" s="17">
        <f>N47+R47</f>
        <v>11.229</v>
      </c>
      <c r="T47" s="15">
        <v>0</v>
      </c>
      <c r="U47" s="17">
        <f t="shared" si="9"/>
        <v>82.842</v>
      </c>
      <c r="V47" s="15">
        <v>59</v>
      </c>
      <c r="W47" s="15">
        <v>68</v>
      </c>
      <c r="X47" s="15" t="s">
        <v>52</v>
      </c>
      <c r="Y47" s="40"/>
      <c r="Z47" s="39"/>
      <c r="AA47" s="35"/>
    </row>
    <row r="48" spans="1:27">
      <c r="A48" s="15" t="s">
        <v>42</v>
      </c>
      <c r="B48" s="15">
        <v>43</v>
      </c>
      <c r="C48" s="15" t="s">
        <v>95</v>
      </c>
      <c r="D48" s="21">
        <v>81.96</v>
      </c>
      <c r="E48" s="15">
        <v>0</v>
      </c>
      <c r="F48" s="17">
        <f>D48*0.7</f>
        <v>57.372</v>
      </c>
      <c r="G48" s="15">
        <v>59</v>
      </c>
      <c r="H48" s="15">
        <v>20</v>
      </c>
      <c r="I48" s="15">
        <v>20</v>
      </c>
      <c r="J48" s="17">
        <f>(G48+H48+I48)*0.15</f>
        <v>14.85</v>
      </c>
      <c r="K48" s="15">
        <v>84.5</v>
      </c>
      <c r="L48" s="15">
        <v>70.2</v>
      </c>
      <c r="M48" s="30">
        <v>1</v>
      </c>
      <c r="N48" s="17">
        <f t="shared" si="8"/>
        <v>6.494</v>
      </c>
      <c r="O48" s="15">
        <v>4</v>
      </c>
      <c r="P48" s="15">
        <v>1.1</v>
      </c>
      <c r="Q48" s="15">
        <v>11</v>
      </c>
      <c r="R48" s="17">
        <v>4.025</v>
      </c>
      <c r="S48" s="17">
        <f>N48+R48</f>
        <v>10.519</v>
      </c>
      <c r="T48" s="15">
        <v>0</v>
      </c>
      <c r="U48" s="17">
        <f t="shared" si="9"/>
        <v>82.741</v>
      </c>
      <c r="V48" s="15">
        <v>34</v>
      </c>
      <c r="W48" s="15">
        <v>61</v>
      </c>
      <c r="X48" s="15" t="s">
        <v>52</v>
      </c>
      <c r="Y48" s="40"/>
      <c r="Z48" s="39"/>
      <c r="AA48" s="35"/>
    </row>
    <row r="49" spans="1:27">
      <c r="A49" s="15" t="s">
        <v>42</v>
      </c>
      <c r="B49" s="15">
        <v>44</v>
      </c>
      <c r="C49" s="15" t="s">
        <v>96</v>
      </c>
      <c r="D49" s="21">
        <v>84.49</v>
      </c>
      <c r="E49" s="15">
        <v>0</v>
      </c>
      <c r="F49" s="17">
        <f>D49*0.7</f>
        <v>59.143</v>
      </c>
      <c r="G49" s="15">
        <v>58</v>
      </c>
      <c r="H49" s="15">
        <v>20</v>
      </c>
      <c r="I49" s="15">
        <v>20</v>
      </c>
      <c r="J49" s="17">
        <f>(G49+H49+I49)*0.15</f>
        <v>14.7</v>
      </c>
      <c r="K49" s="15">
        <v>81</v>
      </c>
      <c r="L49" s="15">
        <v>79</v>
      </c>
      <c r="M49" s="30">
        <v>1</v>
      </c>
      <c r="N49" s="17">
        <f t="shared" si="8"/>
        <v>6.46</v>
      </c>
      <c r="O49" s="15">
        <v>0</v>
      </c>
      <c r="P49" s="15">
        <v>0.4</v>
      </c>
      <c r="Q49" s="15">
        <v>9</v>
      </c>
      <c r="R49" s="17">
        <v>2.35</v>
      </c>
      <c r="S49" s="17">
        <f>N49+R49</f>
        <v>8.81</v>
      </c>
      <c r="T49" s="15">
        <v>0</v>
      </c>
      <c r="U49" s="17">
        <f t="shared" si="9"/>
        <v>82.653</v>
      </c>
      <c r="V49" s="15">
        <v>36</v>
      </c>
      <c r="W49" s="15">
        <v>75</v>
      </c>
      <c r="X49" s="15"/>
      <c r="Y49" s="38" t="s">
        <v>71</v>
      </c>
      <c r="Z49" s="39"/>
      <c r="AA49" s="35"/>
    </row>
    <row r="50" spans="1:27">
      <c r="A50" s="15" t="s">
        <v>42</v>
      </c>
      <c r="B50" s="15">
        <v>45</v>
      </c>
      <c r="C50" s="15" t="s">
        <v>97</v>
      </c>
      <c r="D50" s="21">
        <v>84.26</v>
      </c>
      <c r="E50" s="15">
        <v>0</v>
      </c>
      <c r="F50" s="17">
        <f>D50*0.7</f>
        <v>58.982</v>
      </c>
      <c r="G50" s="15">
        <v>58</v>
      </c>
      <c r="H50" s="15">
        <v>20</v>
      </c>
      <c r="I50" s="15">
        <v>20</v>
      </c>
      <c r="J50" s="17">
        <f>(G50+H50+I50)*0.15</f>
        <v>14.7</v>
      </c>
      <c r="K50" s="15">
        <v>85.5</v>
      </c>
      <c r="L50" s="15">
        <v>66.1</v>
      </c>
      <c r="M50" s="30">
        <v>1</v>
      </c>
      <c r="N50" s="17">
        <f t="shared" si="8"/>
        <v>6.472</v>
      </c>
      <c r="O50" s="15">
        <v>8</v>
      </c>
      <c r="P50" s="15">
        <v>0.45</v>
      </c>
      <c r="Q50" s="15">
        <v>0</v>
      </c>
      <c r="R50" s="17">
        <v>2.488</v>
      </c>
      <c r="S50" s="17">
        <f>N50+R50</f>
        <v>8.96</v>
      </c>
      <c r="T50" s="15">
        <v>0</v>
      </c>
      <c r="U50" s="17">
        <f t="shared" si="9"/>
        <v>82.642</v>
      </c>
      <c r="V50" s="15">
        <v>37</v>
      </c>
      <c r="W50" s="15">
        <v>77</v>
      </c>
      <c r="X50" s="15" t="s">
        <v>52</v>
      </c>
      <c r="Y50" s="40"/>
      <c r="Z50" s="39"/>
      <c r="AA50" s="35"/>
    </row>
    <row r="51" spans="1:27">
      <c r="A51" s="15" t="s">
        <v>53</v>
      </c>
      <c r="B51" s="15">
        <v>46</v>
      </c>
      <c r="C51" s="15" t="s">
        <v>98</v>
      </c>
      <c r="D51" s="24">
        <v>83.62</v>
      </c>
      <c r="E51" s="15">
        <v>0</v>
      </c>
      <c r="F51" s="19">
        <f>(D51+E51)*70%</f>
        <v>58.534</v>
      </c>
      <c r="G51" s="15">
        <v>58</v>
      </c>
      <c r="H51" s="15">
        <v>19.79</v>
      </c>
      <c r="I51" s="15">
        <v>20</v>
      </c>
      <c r="J51" s="17">
        <f>(I51+H51+G51)*0.15</f>
        <v>14.6685</v>
      </c>
      <c r="K51" s="17">
        <v>85.5</v>
      </c>
      <c r="L51" s="15">
        <v>74.8</v>
      </c>
      <c r="M51" s="30">
        <v>0.9767</v>
      </c>
      <c r="N51" s="17">
        <f t="shared" si="8"/>
        <v>6.645534</v>
      </c>
      <c r="O51" s="15">
        <v>4</v>
      </c>
      <c r="P51" s="31">
        <v>0</v>
      </c>
      <c r="Q51" s="15">
        <v>7</v>
      </c>
      <c r="R51" s="17">
        <v>2.75</v>
      </c>
      <c r="S51" s="17">
        <f>SUM(N51,R51)</f>
        <v>9.395534</v>
      </c>
      <c r="T51" s="15">
        <v>0</v>
      </c>
      <c r="U51" s="17">
        <f t="shared" si="9"/>
        <v>82.598034</v>
      </c>
      <c r="V51" s="15">
        <v>38</v>
      </c>
      <c r="W51" s="15">
        <v>65</v>
      </c>
      <c r="X51" s="15" t="s">
        <v>52</v>
      </c>
      <c r="Y51" s="40"/>
      <c r="Z51" s="39"/>
      <c r="AA51" s="35"/>
    </row>
    <row r="52" spans="1:27">
      <c r="A52" s="15" t="s">
        <v>46</v>
      </c>
      <c r="B52" s="15">
        <v>47</v>
      </c>
      <c r="C52" s="25" t="s">
        <v>99</v>
      </c>
      <c r="D52" s="22">
        <v>80.82</v>
      </c>
      <c r="E52" s="15">
        <v>0</v>
      </c>
      <c r="F52" s="17">
        <f>D52*0.7</f>
        <v>56.574</v>
      </c>
      <c r="G52" s="15">
        <v>58</v>
      </c>
      <c r="H52" s="15">
        <v>19.7</v>
      </c>
      <c r="I52" s="15">
        <v>20</v>
      </c>
      <c r="J52" s="17">
        <f>(G52+H52+I52)*0.15</f>
        <v>14.655</v>
      </c>
      <c r="K52" s="15">
        <v>76</v>
      </c>
      <c r="L52" s="15">
        <v>80.5</v>
      </c>
      <c r="M52" s="29">
        <v>1</v>
      </c>
      <c r="N52" s="17">
        <f t="shared" si="8"/>
        <v>6.19</v>
      </c>
      <c r="O52" s="15">
        <v>4</v>
      </c>
      <c r="P52" s="15">
        <v>3.9</v>
      </c>
      <c r="Q52" s="15">
        <v>17</v>
      </c>
      <c r="R52" s="17">
        <v>5.1225</v>
      </c>
      <c r="S52" s="17">
        <f>N52+R52</f>
        <v>11.3125</v>
      </c>
      <c r="T52" s="15">
        <v>0</v>
      </c>
      <c r="U52" s="17">
        <f t="shared" si="9"/>
        <v>82.5415</v>
      </c>
      <c r="V52" s="15">
        <v>62</v>
      </c>
      <c r="W52" s="15">
        <v>65</v>
      </c>
      <c r="X52" s="15"/>
      <c r="Y52" s="38" t="s">
        <v>71</v>
      </c>
      <c r="Z52" s="39"/>
      <c r="AA52" s="35"/>
    </row>
    <row r="53" spans="1:27">
      <c r="A53" s="15" t="s">
        <v>53</v>
      </c>
      <c r="B53" s="15">
        <v>48</v>
      </c>
      <c r="C53" s="15" t="s">
        <v>100</v>
      </c>
      <c r="D53" s="24">
        <v>80.51</v>
      </c>
      <c r="E53" s="15">
        <v>0</v>
      </c>
      <c r="F53" s="19">
        <f>(D53+E53)*70%</f>
        <v>56.357</v>
      </c>
      <c r="G53" s="15">
        <v>58</v>
      </c>
      <c r="H53" s="15">
        <v>19.86</v>
      </c>
      <c r="I53" s="15">
        <v>20</v>
      </c>
      <c r="J53" s="17">
        <f>(I53+H53+G53)*0.15</f>
        <v>14.679</v>
      </c>
      <c r="K53" s="17">
        <v>89.5</v>
      </c>
      <c r="L53" s="15">
        <v>68.8</v>
      </c>
      <c r="M53" s="30">
        <v>1</v>
      </c>
      <c r="N53" s="17">
        <f t="shared" si="8"/>
        <v>6.766</v>
      </c>
      <c r="O53" s="15">
        <v>4</v>
      </c>
      <c r="P53" s="17">
        <v>2.1</v>
      </c>
      <c r="Q53" s="15">
        <v>12</v>
      </c>
      <c r="R53" s="17">
        <v>4.525</v>
      </c>
      <c r="S53" s="17">
        <f>SUM(N53,R53)</f>
        <v>11.291</v>
      </c>
      <c r="T53" s="15">
        <v>0</v>
      </c>
      <c r="U53" s="17">
        <f t="shared" si="9"/>
        <v>82.327</v>
      </c>
      <c r="V53" s="15">
        <v>40</v>
      </c>
      <c r="W53" s="15">
        <v>63</v>
      </c>
      <c r="X53" s="15" t="s">
        <v>52</v>
      </c>
      <c r="Y53" s="40"/>
      <c r="Z53" s="39"/>
      <c r="AA53" s="35"/>
    </row>
    <row r="54" spans="1:27">
      <c r="A54" s="15" t="s">
        <v>39</v>
      </c>
      <c r="B54" s="15">
        <v>49</v>
      </c>
      <c r="C54" s="15" t="s">
        <v>101</v>
      </c>
      <c r="D54" s="15">
        <v>87.21</v>
      </c>
      <c r="E54" s="18">
        <v>0</v>
      </c>
      <c r="F54" s="22">
        <v>61.047</v>
      </c>
      <c r="G54" s="15">
        <v>58</v>
      </c>
      <c r="H54" s="15">
        <v>20</v>
      </c>
      <c r="I54" s="15">
        <v>20</v>
      </c>
      <c r="J54" s="17">
        <f>(G54+H54+I54)*0.15</f>
        <v>14.7</v>
      </c>
      <c r="K54" s="15">
        <v>86</v>
      </c>
      <c r="L54" s="15">
        <v>81.6</v>
      </c>
      <c r="M54" s="29">
        <v>1</v>
      </c>
      <c r="N54" s="22">
        <f>(K54*60%+L54*20%+M54*20%)*10%</f>
        <v>6.812</v>
      </c>
      <c r="O54" s="15">
        <v>4</v>
      </c>
      <c r="P54" s="31">
        <v>0</v>
      </c>
      <c r="Q54" s="15">
        <v>1</v>
      </c>
      <c r="R54" s="17">
        <v>1.25</v>
      </c>
      <c r="S54" s="17">
        <v>8.06</v>
      </c>
      <c r="T54" s="15">
        <v>1.5</v>
      </c>
      <c r="U54" s="17">
        <v>82.31</v>
      </c>
      <c r="V54" s="15">
        <v>64</v>
      </c>
      <c r="W54" s="15">
        <v>75</v>
      </c>
      <c r="X54" s="15"/>
      <c r="Y54" s="38" t="s">
        <v>71</v>
      </c>
      <c r="Z54" s="39"/>
      <c r="AA54" s="35"/>
    </row>
    <row r="55" spans="1:27">
      <c r="A55" s="15" t="s">
        <v>39</v>
      </c>
      <c r="B55" s="15">
        <v>50</v>
      </c>
      <c r="C55" s="15" t="s">
        <v>102</v>
      </c>
      <c r="D55" s="15">
        <v>85.86</v>
      </c>
      <c r="E55" s="18">
        <v>0</v>
      </c>
      <c r="F55" s="19">
        <v>60.102</v>
      </c>
      <c r="G55" s="15">
        <v>57</v>
      </c>
      <c r="H55" s="15">
        <v>20</v>
      </c>
      <c r="I55" s="15">
        <v>20</v>
      </c>
      <c r="J55" s="17">
        <f>(G55+H55+I55)*0.15</f>
        <v>14.55</v>
      </c>
      <c r="K55" s="15">
        <v>88.5</v>
      </c>
      <c r="L55" s="15">
        <v>75.3</v>
      </c>
      <c r="M55" s="29">
        <v>1</v>
      </c>
      <c r="N55" s="22">
        <f>(K55*60%+L55*20%+M55*20%)*10%</f>
        <v>6.836</v>
      </c>
      <c r="O55" s="15">
        <v>0</v>
      </c>
      <c r="P55" s="15">
        <v>0.1</v>
      </c>
      <c r="Q55" s="15">
        <v>3</v>
      </c>
      <c r="R55" s="17">
        <v>0.775</v>
      </c>
      <c r="S55" s="17">
        <v>7.615</v>
      </c>
      <c r="T55" s="15">
        <v>0</v>
      </c>
      <c r="U55" s="17">
        <f>F55+J55+S55</f>
        <v>82.267</v>
      </c>
      <c r="V55" s="15">
        <v>66</v>
      </c>
      <c r="W55" s="15">
        <v>69</v>
      </c>
      <c r="X55" s="15"/>
      <c r="Y55" s="38" t="s">
        <v>71</v>
      </c>
      <c r="Z55" s="39"/>
      <c r="AA55" s="35"/>
    </row>
    <row r="56" spans="1:27">
      <c r="A56" s="15" t="s">
        <v>46</v>
      </c>
      <c r="B56" s="15">
        <v>51</v>
      </c>
      <c r="C56" s="15" t="s">
        <v>103</v>
      </c>
      <c r="D56" s="22">
        <v>85.85</v>
      </c>
      <c r="E56" s="15">
        <v>0</v>
      </c>
      <c r="F56" s="17">
        <f>D56*0.7</f>
        <v>60.095</v>
      </c>
      <c r="G56" s="15">
        <v>57</v>
      </c>
      <c r="H56" s="15">
        <v>18.7</v>
      </c>
      <c r="I56" s="15">
        <v>20</v>
      </c>
      <c r="J56" s="17">
        <f>(G56+H56+I56)*0.15</f>
        <v>14.355</v>
      </c>
      <c r="K56" s="15">
        <v>86.5</v>
      </c>
      <c r="L56" s="15">
        <v>74</v>
      </c>
      <c r="M56" s="29">
        <v>1</v>
      </c>
      <c r="N56" s="17">
        <f t="shared" ref="N56:N61" si="10">(K56*0.6+L56*0.2+M56*0.2)*0.1</f>
        <v>6.69</v>
      </c>
      <c r="O56" s="15">
        <v>0</v>
      </c>
      <c r="P56" s="15">
        <v>0</v>
      </c>
      <c r="Q56" s="15">
        <v>4</v>
      </c>
      <c r="R56" s="17">
        <f>(O56+P56+Q56)*0.25</f>
        <v>1</v>
      </c>
      <c r="S56" s="17">
        <f>N56+R56</f>
        <v>7.69</v>
      </c>
      <c r="T56" s="15">
        <v>0</v>
      </c>
      <c r="U56" s="17">
        <f t="shared" ref="U56:U61" si="11">F56+J56+S56-T56</f>
        <v>82.14</v>
      </c>
      <c r="V56" s="15">
        <v>67</v>
      </c>
      <c r="W56" s="15">
        <v>68</v>
      </c>
      <c r="X56" s="15" t="s">
        <v>52</v>
      </c>
      <c r="Y56" s="40"/>
      <c r="Z56" s="39"/>
      <c r="AA56" s="35"/>
    </row>
    <row r="57" spans="1:27">
      <c r="A57" s="15" t="s">
        <v>53</v>
      </c>
      <c r="B57" s="15">
        <v>52</v>
      </c>
      <c r="C57" s="15" t="s">
        <v>104</v>
      </c>
      <c r="D57" s="24">
        <v>81.98</v>
      </c>
      <c r="E57" s="15">
        <v>0</v>
      </c>
      <c r="F57" s="19">
        <f>(D57+E57)*70%</f>
        <v>57.386</v>
      </c>
      <c r="G57" s="15">
        <v>59</v>
      </c>
      <c r="H57" s="15">
        <v>19.75</v>
      </c>
      <c r="I57" s="15">
        <v>18</v>
      </c>
      <c r="J57" s="17">
        <f>(I57+H57+G57)*0.15</f>
        <v>14.5125</v>
      </c>
      <c r="K57" s="17">
        <v>86.5</v>
      </c>
      <c r="L57" s="15">
        <v>76.4</v>
      </c>
      <c r="M57" s="30">
        <v>1</v>
      </c>
      <c r="N57" s="17">
        <f t="shared" si="10"/>
        <v>6.738</v>
      </c>
      <c r="O57" s="15">
        <v>4</v>
      </c>
      <c r="P57" s="17">
        <v>0.1</v>
      </c>
      <c r="Q57" s="15">
        <v>16</v>
      </c>
      <c r="R57" s="17">
        <v>5.002</v>
      </c>
      <c r="S57" s="17">
        <f>SUM(N57,R57)</f>
        <v>11.74</v>
      </c>
      <c r="T57" s="15">
        <v>1.5</v>
      </c>
      <c r="U57" s="17">
        <f t="shared" si="11"/>
        <v>82.1385</v>
      </c>
      <c r="V57" s="15">
        <v>42</v>
      </c>
      <c r="W57" s="15">
        <v>65</v>
      </c>
      <c r="X57" s="15"/>
      <c r="Y57" s="40" t="s">
        <v>81</v>
      </c>
      <c r="Z57" s="39"/>
      <c r="AA57" s="35"/>
    </row>
    <row r="58" spans="1:27">
      <c r="A58" s="15" t="s">
        <v>46</v>
      </c>
      <c r="B58" s="15">
        <v>53</v>
      </c>
      <c r="C58" s="15" t="s">
        <v>105</v>
      </c>
      <c r="D58" s="22">
        <v>81.4</v>
      </c>
      <c r="E58" s="15">
        <v>0</v>
      </c>
      <c r="F58" s="17">
        <f>D58*0.7</f>
        <v>56.98</v>
      </c>
      <c r="G58" s="15">
        <v>57</v>
      </c>
      <c r="H58" s="15">
        <v>19.2</v>
      </c>
      <c r="I58" s="15">
        <v>20</v>
      </c>
      <c r="J58" s="17">
        <f>(G58+H58+I58)*0.15</f>
        <v>14.43</v>
      </c>
      <c r="K58" s="15">
        <v>91</v>
      </c>
      <c r="L58" s="15">
        <v>79.9</v>
      </c>
      <c r="M58" s="29">
        <v>1</v>
      </c>
      <c r="N58" s="17">
        <f t="shared" si="10"/>
        <v>7.078</v>
      </c>
      <c r="O58" s="15">
        <v>8</v>
      </c>
      <c r="P58" s="15">
        <v>3.7</v>
      </c>
      <c r="Q58" s="15">
        <v>13</v>
      </c>
      <c r="R58" s="17">
        <v>5.1175</v>
      </c>
      <c r="S58" s="17">
        <f>N58+R58</f>
        <v>12.1955</v>
      </c>
      <c r="T58" s="15">
        <v>1.5</v>
      </c>
      <c r="U58" s="17">
        <f t="shared" si="11"/>
        <v>82.1055</v>
      </c>
      <c r="V58" s="15">
        <v>68</v>
      </c>
      <c r="W58" s="15">
        <v>62</v>
      </c>
      <c r="X58" s="15"/>
      <c r="Y58" s="40"/>
      <c r="Z58" s="39"/>
      <c r="AA58" s="35"/>
    </row>
    <row r="59" spans="1:27">
      <c r="A59" s="15" t="s">
        <v>42</v>
      </c>
      <c r="B59" s="15">
        <v>54</v>
      </c>
      <c r="C59" s="15" t="s">
        <v>106</v>
      </c>
      <c r="D59" s="21">
        <v>84.35</v>
      </c>
      <c r="E59" s="15">
        <v>0</v>
      </c>
      <c r="F59" s="17">
        <f>D59*0.7</f>
        <v>59.045</v>
      </c>
      <c r="G59" s="15">
        <v>59</v>
      </c>
      <c r="H59" s="15">
        <v>20</v>
      </c>
      <c r="I59" s="15">
        <v>20</v>
      </c>
      <c r="J59" s="17">
        <f>(G59+H59+I59)*0.15</f>
        <v>14.85</v>
      </c>
      <c r="K59" s="15">
        <v>84</v>
      </c>
      <c r="L59" s="15">
        <v>76.4</v>
      </c>
      <c r="M59" s="30">
        <v>1</v>
      </c>
      <c r="N59" s="17">
        <f t="shared" si="10"/>
        <v>6.588</v>
      </c>
      <c r="O59" s="15">
        <v>0</v>
      </c>
      <c r="P59" s="15">
        <v>1.1</v>
      </c>
      <c r="Q59" s="15">
        <v>5</v>
      </c>
      <c r="R59" s="17">
        <v>1.525</v>
      </c>
      <c r="S59" s="17">
        <f>N59+R59</f>
        <v>8.113</v>
      </c>
      <c r="T59" s="15">
        <v>0</v>
      </c>
      <c r="U59" s="17">
        <f t="shared" si="11"/>
        <v>82.008</v>
      </c>
      <c r="V59" s="15">
        <v>43</v>
      </c>
      <c r="W59" s="15">
        <v>76</v>
      </c>
      <c r="X59" s="15"/>
      <c r="Y59" s="38" t="s">
        <v>71</v>
      </c>
      <c r="Z59" s="39"/>
      <c r="AA59" s="35"/>
    </row>
    <row r="60" spans="1:27">
      <c r="A60" s="15" t="s">
        <v>53</v>
      </c>
      <c r="B60" s="15">
        <v>55</v>
      </c>
      <c r="C60" s="15" t="s">
        <v>107</v>
      </c>
      <c r="D60" s="24">
        <v>78.54</v>
      </c>
      <c r="E60" s="15">
        <v>0</v>
      </c>
      <c r="F60" s="19">
        <f>(D60+E60)*70%</f>
        <v>54.978</v>
      </c>
      <c r="G60" s="15">
        <v>60</v>
      </c>
      <c r="H60" s="15">
        <v>19.82</v>
      </c>
      <c r="I60" s="15">
        <v>20</v>
      </c>
      <c r="J60" s="17">
        <f>(I60+H60+G60)*0.15</f>
        <v>14.973</v>
      </c>
      <c r="K60" s="17">
        <v>88</v>
      </c>
      <c r="L60" s="17">
        <v>78.8</v>
      </c>
      <c r="M60" s="30">
        <v>1</v>
      </c>
      <c r="N60" s="17">
        <f t="shared" si="10"/>
        <v>6.876</v>
      </c>
      <c r="O60" s="15">
        <v>12</v>
      </c>
      <c r="P60" s="17">
        <v>5.2</v>
      </c>
      <c r="Q60" s="15">
        <v>8</v>
      </c>
      <c r="R60" s="17">
        <v>5.13</v>
      </c>
      <c r="S60" s="17">
        <f>SUM(N60,R60)</f>
        <v>12.006</v>
      </c>
      <c r="T60" s="15">
        <v>0</v>
      </c>
      <c r="U60" s="17">
        <f t="shared" si="11"/>
        <v>81.957</v>
      </c>
      <c r="V60" s="15">
        <v>45</v>
      </c>
      <c r="W60" s="15">
        <v>67</v>
      </c>
      <c r="X60" s="15"/>
      <c r="Y60" s="40" t="s">
        <v>81</v>
      </c>
      <c r="Z60" s="39"/>
      <c r="AA60" s="35"/>
    </row>
    <row r="61" spans="1:27">
      <c r="A61" s="15" t="s">
        <v>53</v>
      </c>
      <c r="B61" s="15">
        <v>56</v>
      </c>
      <c r="C61" s="15" t="s">
        <v>108</v>
      </c>
      <c r="D61" s="24">
        <v>79.29</v>
      </c>
      <c r="E61" s="15">
        <v>0</v>
      </c>
      <c r="F61" s="19">
        <f>(D61+E61)*70%</f>
        <v>55.503</v>
      </c>
      <c r="G61" s="15">
        <v>59</v>
      </c>
      <c r="H61" s="15">
        <v>19.82</v>
      </c>
      <c r="I61" s="15">
        <v>20</v>
      </c>
      <c r="J61" s="17">
        <f>(I61+H61+G61)*0.15</f>
        <v>14.823</v>
      </c>
      <c r="K61" s="17">
        <v>86.5</v>
      </c>
      <c r="L61" s="15">
        <v>66.4</v>
      </c>
      <c r="M61" s="30">
        <v>1</v>
      </c>
      <c r="N61" s="17">
        <f t="shared" si="10"/>
        <v>6.538</v>
      </c>
      <c r="O61" s="15">
        <v>4</v>
      </c>
      <c r="P61" s="15">
        <v>0</v>
      </c>
      <c r="Q61" s="15">
        <v>17</v>
      </c>
      <c r="R61" s="17">
        <v>5.025</v>
      </c>
      <c r="S61" s="17">
        <f>SUM(N61,R61)</f>
        <v>11.563</v>
      </c>
      <c r="T61" s="15">
        <v>0</v>
      </c>
      <c r="U61" s="17">
        <f t="shared" si="11"/>
        <v>81.889</v>
      </c>
      <c r="V61" s="15">
        <v>47</v>
      </c>
      <c r="W61" s="15">
        <v>66</v>
      </c>
      <c r="X61" s="15" t="s">
        <v>52</v>
      </c>
      <c r="Y61" s="40"/>
      <c r="Z61" s="39"/>
      <c r="AA61" s="35"/>
    </row>
    <row r="62" spans="1:27">
      <c r="A62" s="15" t="s">
        <v>39</v>
      </c>
      <c r="B62" s="15">
        <v>57</v>
      </c>
      <c r="C62" s="15" t="s">
        <v>109</v>
      </c>
      <c r="D62" s="15">
        <v>83.3</v>
      </c>
      <c r="E62" s="18">
        <v>0</v>
      </c>
      <c r="F62" s="19">
        <v>58.31</v>
      </c>
      <c r="G62" s="15">
        <v>59</v>
      </c>
      <c r="H62" s="15">
        <v>20</v>
      </c>
      <c r="I62" s="15">
        <v>20</v>
      </c>
      <c r="J62" s="17">
        <f t="shared" ref="J62:J68" si="12">(G62+H62+I62)*0.15</f>
        <v>14.85</v>
      </c>
      <c r="K62" s="17">
        <v>88</v>
      </c>
      <c r="L62" s="17">
        <v>68.1</v>
      </c>
      <c r="M62" s="29">
        <v>1</v>
      </c>
      <c r="N62" s="22">
        <f>(K62*60%+L62*20%+M62*20%)*10%</f>
        <v>6.662</v>
      </c>
      <c r="O62" s="15">
        <v>0</v>
      </c>
      <c r="P62" s="17">
        <v>1</v>
      </c>
      <c r="Q62" s="15">
        <v>6</v>
      </c>
      <c r="R62" s="17">
        <v>2</v>
      </c>
      <c r="S62" s="17">
        <v>8.66</v>
      </c>
      <c r="T62" s="15">
        <v>0</v>
      </c>
      <c r="U62" s="17">
        <f>F62+J62+S62</f>
        <v>81.82</v>
      </c>
      <c r="V62" s="15">
        <v>72</v>
      </c>
      <c r="W62" s="15">
        <v>73</v>
      </c>
      <c r="X62" s="15" t="s">
        <v>52</v>
      </c>
      <c r="Y62" s="40"/>
      <c r="Z62" s="39"/>
      <c r="AA62" s="35"/>
    </row>
    <row r="63" spans="1:27">
      <c r="A63" s="15" t="s">
        <v>42</v>
      </c>
      <c r="B63" s="15">
        <v>58</v>
      </c>
      <c r="C63" s="15" t="s">
        <v>110</v>
      </c>
      <c r="D63" s="21">
        <v>82.94</v>
      </c>
      <c r="E63" s="15">
        <v>0</v>
      </c>
      <c r="F63" s="17">
        <f>D63*0.7</f>
        <v>58.058</v>
      </c>
      <c r="G63" s="15">
        <v>58</v>
      </c>
      <c r="H63" s="15">
        <v>20</v>
      </c>
      <c r="I63" s="15">
        <v>18</v>
      </c>
      <c r="J63" s="17">
        <f t="shared" si="12"/>
        <v>14.4</v>
      </c>
      <c r="K63" s="15">
        <v>90.5</v>
      </c>
      <c r="L63" s="15">
        <v>75.6</v>
      </c>
      <c r="M63" s="30">
        <v>1</v>
      </c>
      <c r="N63" s="17">
        <f>(K63*0.6+L63*0.2+M63*0.2)*0.1</f>
        <v>6.962</v>
      </c>
      <c r="O63" s="15">
        <v>0</v>
      </c>
      <c r="P63" s="15">
        <v>3.25</v>
      </c>
      <c r="Q63" s="15">
        <v>6</v>
      </c>
      <c r="R63" s="17">
        <v>2.313</v>
      </c>
      <c r="S63" s="17">
        <f>N63+R63</f>
        <v>9.275</v>
      </c>
      <c r="T63" s="15">
        <v>0</v>
      </c>
      <c r="U63" s="17">
        <f>F63+J63+S63-T63</f>
        <v>81.733</v>
      </c>
      <c r="V63" s="15">
        <v>48</v>
      </c>
      <c r="W63" s="15">
        <v>66</v>
      </c>
      <c r="X63" s="15"/>
      <c r="Y63" s="38" t="s">
        <v>71</v>
      </c>
      <c r="Z63" s="39"/>
      <c r="AA63" s="35"/>
    </row>
    <row r="64" spans="1:27">
      <c r="A64" s="15" t="s">
        <v>42</v>
      </c>
      <c r="B64" s="15">
        <v>59</v>
      </c>
      <c r="C64" s="15" t="s">
        <v>111</v>
      </c>
      <c r="D64" s="21">
        <v>79.34</v>
      </c>
      <c r="E64" s="15">
        <v>0</v>
      </c>
      <c r="F64" s="17">
        <f>D64*0.7</f>
        <v>55.538</v>
      </c>
      <c r="G64" s="15">
        <v>57</v>
      </c>
      <c r="H64" s="15">
        <v>18</v>
      </c>
      <c r="I64" s="15">
        <v>20</v>
      </c>
      <c r="J64" s="17">
        <f t="shared" si="12"/>
        <v>14.25</v>
      </c>
      <c r="K64" s="15">
        <v>85.5</v>
      </c>
      <c r="L64" s="15">
        <v>80.8</v>
      </c>
      <c r="M64" s="30">
        <v>0.98</v>
      </c>
      <c r="N64" s="17">
        <f>(K64*0.6+L64*0.2+M64*0.2)*0.1</f>
        <v>6.7656</v>
      </c>
      <c r="O64" s="15">
        <v>6</v>
      </c>
      <c r="P64" s="15">
        <v>0.3</v>
      </c>
      <c r="Q64" s="15">
        <v>20</v>
      </c>
      <c r="R64" s="17">
        <v>5.158</v>
      </c>
      <c r="S64" s="17">
        <f>N64+R64</f>
        <v>11.9236</v>
      </c>
      <c r="T64" s="15">
        <v>0</v>
      </c>
      <c r="U64" s="17">
        <f>F64+J64+S64-T64</f>
        <v>81.7116</v>
      </c>
      <c r="V64" s="15">
        <v>49</v>
      </c>
      <c r="W64" s="15">
        <v>70</v>
      </c>
      <c r="X64" s="15"/>
      <c r="Y64" s="38" t="s">
        <v>71</v>
      </c>
      <c r="Z64" s="39"/>
      <c r="AA64" s="35"/>
    </row>
    <row r="65" spans="1:27">
      <c r="A65" s="15" t="s">
        <v>39</v>
      </c>
      <c r="B65" s="15">
        <v>60</v>
      </c>
      <c r="C65" s="15" t="s">
        <v>112</v>
      </c>
      <c r="D65" s="15">
        <v>78.1</v>
      </c>
      <c r="E65" s="18">
        <v>0.25</v>
      </c>
      <c r="F65" s="19">
        <v>54.845</v>
      </c>
      <c r="G65" s="15">
        <v>59</v>
      </c>
      <c r="H65" s="15">
        <v>20</v>
      </c>
      <c r="I65" s="15">
        <v>20</v>
      </c>
      <c r="J65" s="17">
        <f t="shared" si="12"/>
        <v>14.85</v>
      </c>
      <c r="K65" s="15">
        <v>88.5</v>
      </c>
      <c r="L65" s="15">
        <v>69.7</v>
      </c>
      <c r="M65" s="29">
        <v>1</v>
      </c>
      <c r="N65" s="22">
        <f>(K65*60%+L65*20%+M65*20%)*10%</f>
        <v>6.724</v>
      </c>
      <c r="O65" s="15">
        <v>2</v>
      </c>
      <c r="P65" s="15">
        <v>0.1</v>
      </c>
      <c r="Q65" s="15">
        <v>29</v>
      </c>
      <c r="R65" s="17">
        <v>5.2775</v>
      </c>
      <c r="S65" s="17">
        <v>11.9975</v>
      </c>
      <c r="T65" s="15">
        <v>0</v>
      </c>
      <c r="U65" s="17">
        <f>F65+J65+S65</f>
        <v>81.6925</v>
      </c>
      <c r="V65" s="15">
        <v>74</v>
      </c>
      <c r="W65" s="15">
        <v>66</v>
      </c>
      <c r="X65" s="15" t="s">
        <v>52</v>
      </c>
      <c r="Y65" s="40"/>
      <c r="Z65" s="39"/>
      <c r="AA65" s="35"/>
    </row>
    <row r="66" spans="1:27">
      <c r="A66" s="15" t="s">
        <v>46</v>
      </c>
      <c r="B66" s="15">
        <v>61</v>
      </c>
      <c r="C66" s="15" t="s">
        <v>113</v>
      </c>
      <c r="D66" s="22">
        <v>82.02</v>
      </c>
      <c r="E66" s="15">
        <v>0.25</v>
      </c>
      <c r="F66" s="17">
        <f>(D66+E66)*0.7</f>
        <v>57.589</v>
      </c>
      <c r="G66" s="15">
        <v>58</v>
      </c>
      <c r="H66" s="15">
        <v>19.6</v>
      </c>
      <c r="I66" s="15">
        <v>20</v>
      </c>
      <c r="J66" s="17">
        <f t="shared" si="12"/>
        <v>14.64</v>
      </c>
      <c r="K66" s="15">
        <v>88.5</v>
      </c>
      <c r="L66" s="15">
        <v>74</v>
      </c>
      <c r="M66" s="29">
        <v>1</v>
      </c>
      <c r="N66" s="17">
        <f>(K66*0.6+L66*0.2+M66*0.2)*0.1</f>
        <v>6.81</v>
      </c>
      <c r="O66" s="15">
        <v>0</v>
      </c>
      <c r="P66" s="15">
        <v>4.5</v>
      </c>
      <c r="Q66" s="15">
        <v>12</v>
      </c>
      <c r="R66" s="17">
        <v>4.125</v>
      </c>
      <c r="S66" s="17">
        <f>N66+R66</f>
        <v>10.935</v>
      </c>
      <c r="T66" s="15">
        <v>1.5</v>
      </c>
      <c r="U66" s="17">
        <f>F66+J66+S66-T66</f>
        <v>81.664</v>
      </c>
      <c r="V66" s="15">
        <v>76</v>
      </c>
      <c r="W66" s="15">
        <v>65</v>
      </c>
      <c r="X66" s="15" t="s">
        <v>52</v>
      </c>
      <c r="Y66" s="40"/>
      <c r="Z66" s="39"/>
      <c r="AA66" s="35"/>
    </row>
    <row r="67" spans="1:27">
      <c r="A67" s="15" t="s">
        <v>42</v>
      </c>
      <c r="B67" s="15">
        <v>62</v>
      </c>
      <c r="C67" s="15" t="s">
        <v>114</v>
      </c>
      <c r="D67" s="21">
        <v>81.84</v>
      </c>
      <c r="E67" s="15">
        <v>0</v>
      </c>
      <c r="F67" s="17">
        <f>D67*0.7</f>
        <v>57.288</v>
      </c>
      <c r="G67" s="15">
        <v>58</v>
      </c>
      <c r="H67" s="15">
        <v>20</v>
      </c>
      <c r="I67" s="15">
        <v>18</v>
      </c>
      <c r="J67" s="17">
        <f t="shared" si="12"/>
        <v>14.4</v>
      </c>
      <c r="K67" s="15">
        <v>86</v>
      </c>
      <c r="L67" s="15">
        <v>74.2</v>
      </c>
      <c r="M67" s="30">
        <v>1</v>
      </c>
      <c r="N67" s="17">
        <f>(K67*0.6+L67*0.2+M67*0.2)*0.1</f>
        <v>6.664</v>
      </c>
      <c r="O67" s="15">
        <v>4</v>
      </c>
      <c r="P67" s="15">
        <v>0.1</v>
      </c>
      <c r="Q67" s="15">
        <v>9</v>
      </c>
      <c r="R67" s="17">
        <v>3.275</v>
      </c>
      <c r="S67" s="17">
        <f>N67+R67</f>
        <v>9.939</v>
      </c>
      <c r="T67" s="15">
        <v>0</v>
      </c>
      <c r="U67" s="17">
        <f>F67+J67+S67-T67</f>
        <v>81.627</v>
      </c>
      <c r="V67" s="15">
        <v>50</v>
      </c>
      <c r="W67" s="15">
        <v>72</v>
      </c>
      <c r="X67" s="15" t="s">
        <v>52</v>
      </c>
      <c r="Y67" s="40"/>
      <c r="Z67" s="39"/>
      <c r="AA67" s="35"/>
    </row>
    <row r="68" spans="1:27">
      <c r="A68" s="15" t="s">
        <v>39</v>
      </c>
      <c r="B68" s="15">
        <v>63</v>
      </c>
      <c r="C68" s="15" t="s">
        <v>115</v>
      </c>
      <c r="D68" s="15">
        <v>80.78</v>
      </c>
      <c r="E68" s="18">
        <v>0</v>
      </c>
      <c r="F68" s="19">
        <v>56.546</v>
      </c>
      <c r="G68" s="15">
        <v>58</v>
      </c>
      <c r="H68" s="15">
        <v>20</v>
      </c>
      <c r="I68" s="15">
        <v>20</v>
      </c>
      <c r="J68" s="17">
        <f t="shared" si="12"/>
        <v>14.7</v>
      </c>
      <c r="K68" s="15">
        <v>89</v>
      </c>
      <c r="L68" s="15">
        <v>78.7</v>
      </c>
      <c r="M68" s="29">
        <v>1</v>
      </c>
      <c r="N68" s="22">
        <f>(K68*60%+L68*20%+M68*20%)*10%</f>
        <v>6.934</v>
      </c>
      <c r="O68" s="15">
        <v>0</v>
      </c>
      <c r="P68" s="31">
        <v>3</v>
      </c>
      <c r="Q68" s="15">
        <v>10</v>
      </c>
      <c r="R68" s="17">
        <v>3.25</v>
      </c>
      <c r="S68" s="17">
        <v>10.18</v>
      </c>
      <c r="T68" s="15">
        <v>0</v>
      </c>
      <c r="U68" s="17">
        <f>F68+J68+S68</f>
        <v>81.426</v>
      </c>
      <c r="V68" s="15">
        <v>77</v>
      </c>
      <c r="W68" s="15">
        <v>76</v>
      </c>
      <c r="X68" s="15"/>
      <c r="Y68" s="40"/>
      <c r="Z68" s="39"/>
      <c r="AA68" s="35"/>
    </row>
    <row r="69" spans="1:27">
      <c r="A69" s="15" t="s">
        <v>53</v>
      </c>
      <c r="B69" s="15">
        <v>64</v>
      </c>
      <c r="C69" s="15" t="s">
        <v>116</v>
      </c>
      <c r="D69" s="24">
        <v>81.36</v>
      </c>
      <c r="E69" s="15">
        <v>0</v>
      </c>
      <c r="F69" s="19">
        <f>(D69+E69)*70%</f>
        <v>56.952</v>
      </c>
      <c r="G69" s="15">
        <v>57</v>
      </c>
      <c r="H69" s="15">
        <v>19.79</v>
      </c>
      <c r="I69" s="15">
        <v>20</v>
      </c>
      <c r="J69" s="17">
        <f>(I69+H69+G69)*0.15</f>
        <v>14.5185</v>
      </c>
      <c r="K69" s="17">
        <v>87</v>
      </c>
      <c r="L69" s="15">
        <v>69.5</v>
      </c>
      <c r="M69" s="29">
        <v>1</v>
      </c>
      <c r="N69" s="17">
        <f>(K69*0.6+L69*0.2+M69*0.2)*0.1</f>
        <v>6.63</v>
      </c>
      <c r="O69" s="15">
        <v>0</v>
      </c>
      <c r="P69" s="17">
        <v>0.1</v>
      </c>
      <c r="Q69" s="15">
        <v>13</v>
      </c>
      <c r="R69" s="17">
        <v>3.275</v>
      </c>
      <c r="S69" s="17">
        <f>SUM(N69,R69)</f>
        <v>9.905</v>
      </c>
      <c r="T69" s="15">
        <v>0</v>
      </c>
      <c r="U69" s="17">
        <f>F69+J69+S69-T69</f>
        <v>81.3755</v>
      </c>
      <c r="V69" s="15">
        <v>54</v>
      </c>
      <c r="W69" s="15">
        <v>65</v>
      </c>
      <c r="X69" s="15" t="s">
        <v>52</v>
      </c>
      <c r="Y69" s="40"/>
      <c r="Z69" s="39"/>
      <c r="AA69" s="35"/>
    </row>
    <row r="70" spans="1:27">
      <c r="A70" s="15" t="s">
        <v>42</v>
      </c>
      <c r="B70" s="15">
        <v>65</v>
      </c>
      <c r="C70" s="15" t="s">
        <v>117</v>
      </c>
      <c r="D70" s="21">
        <v>79.87</v>
      </c>
      <c r="E70" s="15">
        <v>0</v>
      </c>
      <c r="F70" s="17">
        <f>D70*0.7</f>
        <v>55.909</v>
      </c>
      <c r="G70" s="15">
        <v>59</v>
      </c>
      <c r="H70" s="15">
        <v>20</v>
      </c>
      <c r="I70" s="15">
        <v>18</v>
      </c>
      <c r="J70" s="17">
        <f>(G70+H70+I70)*0.15</f>
        <v>14.55</v>
      </c>
      <c r="K70" s="15">
        <v>85.5</v>
      </c>
      <c r="L70" s="15">
        <v>74.8</v>
      </c>
      <c r="M70" s="29">
        <v>1</v>
      </c>
      <c r="N70" s="17">
        <f>(K70*0.6+L70*0.2+M70*0.2)*0.1</f>
        <v>6.646</v>
      </c>
      <c r="O70" s="15">
        <v>0</v>
      </c>
      <c r="P70" s="15">
        <v>0.2</v>
      </c>
      <c r="Q70" s="15">
        <v>16</v>
      </c>
      <c r="R70" s="17">
        <v>4.05</v>
      </c>
      <c r="S70" s="17">
        <f>N70+R70</f>
        <v>10.696</v>
      </c>
      <c r="T70" s="15">
        <v>0</v>
      </c>
      <c r="U70" s="17">
        <f>F70+J70+S70-T70</f>
        <v>81.155</v>
      </c>
      <c r="V70" s="15">
        <v>55</v>
      </c>
      <c r="W70" s="15">
        <v>63</v>
      </c>
      <c r="X70" s="15" t="s">
        <v>52</v>
      </c>
      <c r="Y70" s="40"/>
      <c r="Z70" s="39"/>
      <c r="AA70" s="35"/>
    </row>
    <row r="71" spans="1:27">
      <c r="A71" s="15" t="s">
        <v>46</v>
      </c>
      <c r="B71" s="15">
        <v>66</v>
      </c>
      <c r="C71" s="15" t="s">
        <v>118</v>
      </c>
      <c r="D71" s="22">
        <v>82.46</v>
      </c>
      <c r="E71" s="15">
        <v>0</v>
      </c>
      <c r="F71" s="17">
        <f>D71*0.7</f>
        <v>57.722</v>
      </c>
      <c r="G71" s="15">
        <v>57</v>
      </c>
      <c r="H71" s="15">
        <v>19.2</v>
      </c>
      <c r="I71" s="15">
        <v>20</v>
      </c>
      <c r="J71" s="17">
        <f>(G71+H71+I71)*0.15</f>
        <v>14.43</v>
      </c>
      <c r="K71" s="15">
        <v>82.5</v>
      </c>
      <c r="L71" s="15">
        <v>77.9</v>
      </c>
      <c r="M71" s="29">
        <v>1</v>
      </c>
      <c r="N71" s="17">
        <f>(K71*0.6+L71*0.2+M71*0.2)*0.1</f>
        <v>6.528</v>
      </c>
      <c r="O71" s="15">
        <v>0</v>
      </c>
      <c r="P71" s="15">
        <v>3.7</v>
      </c>
      <c r="Q71" s="15">
        <v>6</v>
      </c>
      <c r="R71" s="17">
        <f>(O71+P71+Q71)*0.25</f>
        <v>2.425</v>
      </c>
      <c r="S71" s="17">
        <f>N71+R71</f>
        <v>8.953</v>
      </c>
      <c r="T71" s="15">
        <v>0</v>
      </c>
      <c r="U71" s="17">
        <f>F71+J71+S71-T71</f>
        <v>81.105</v>
      </c>
      <c r="V71" s="15">
        <v>79</v>
      </c>
      <c r="W71" s="15">
        <v>70</v>
      </c>
      <c r="X71" s="15"/>
      <c r="Y71" s="40"/>
      <c r="Z71" s="39"/>
      <c r="AA71" s="35"/>
    </row>
    <row r="72" spans="1:27">
      <c r="A72" s="15" t="s">
        <v>53</v>
      </c>
      <c r="B72" s="15">
        <v>67</v>
      </c>
      <c r="C72" s="15" t="s">
        <v>119</v>
      </c>
      <c r="D72" s="24">
        <v>78.46</v>
      </c>
      <c r="E72" s="15">
        <v>0</v>
      </c>
      <c r="F72" s="19">
        <f>(D72+E72)*70%</f>
        <v>54.922</v>
      </c>
      <c r="G72" s="15">
        <v>58</v>
      </c>
      <c r="H72" s="15">
        <v>19.75</v>
      </c>
      <c r="I72" s="15">
        <v>20</v>
      </c>
      <c r="J72" s="17">
        <f>(I72+H72+G72)*0.15</f>
        <v>14.6625</v>
      </c>
      <c r="K72" s="17">
        <v>75.5</v>
      </c>
      <c r="L72" s="15">
        <v>77.7</v>
      </c>
      <c r="M72" s="29">
        <v>1</v>
      </c>
      <c r="N72" s="17">
        <f>(K72*0.6+L72*0.2+M72*0.2)*0.1</f>
        <v>6.104</v>
      </c>
      <c r="O72" s="15">
        <v>10</v>
      </c>
      <c r="P72" s="31">
        <v>2.5</v>
      </c>
      <c r="Q72" s="15">
        <v>23</v>
      </c>
      <c r="R72" s="17">
        <v>5.389</v>
      </c>
      <c r="S72" s="17">
        <f>SUM(N72,R72)</f>
        <v>11.493</v>
      </c>
      <c r="T72" s="15">
        <v>0</v>
      </c>
      <c r="U72" s="17">
        <f>F72+J72+S72-T72</f>
        <v>81.0775</v>
      </c>
      <c r="V72" s="15">
        <v>56</v>
      </c>
      <c r="W72" s="15">
        <v>68</v>
      </c>
      <c r="X72" s="15"/>
      <c r="Y72" s="40"/>
      <c r="Z72" s="39"/>
      <c r="AA72" s="35"/>
    </row>
    <row r="73" spans="1:27">
      <c r="A73" s="15" t="s">
        <v>39</v>
      </c>
      <c r="B73" s="15">
        <v>68</v>
      </c>
      <c r="C73" s="15" t="s">
        <v>120</v>
      </c>
      <c r="D73" s="15">
        <v>81.83</v>
      </c>
      <c r="E73" s="18">
        <v>0</v>
      </c>
      <c r="F73" s="19">
        <v>57.281</v>
      </c>
      <c r="G73" s="15">
        <v>58</v>
      </c>
      <c r="H73" s="15">
        <v>20</v>
      </c>
      <c r="I73" s="15">
        <v>19</v>
      </c>
      <c r="J73" s="17">
        <f>(G73+H73+I73)*0.15</f>
        <v>14.55</v>
      </c>
      <c r="K73" s="15">
        <v>88</v>
      </c>
      <c r="L73" s="15">
        <v>70.6</v>
      </c>
      <c r="M73" s="29">
        <v>1</v>
      </c>
      <c r="N73" s="22">
        <f>(K73*60%+L73*20%+M73*20%)*10%</f>
        <v>6.712</v>
      </c>
      <c r="O73" s="15">
        <v>4</v>
      </c>
      <c r="P73" s="15">
        <v>3</v>
      </c>
      <c r="Q73" s="15">
        <v>6</v>
      </c>
      <c r="R73" s="17">
        <v>2.5</v>
      </c>
      <c r="S73" s="17">
        <v>9.21</v>
      </c>
      <c r="T73" s="15">
        <v>0</v>
      </c>
      <c r="U73" s="17">
        <f>F73+J73+S73</f>
        <v>81.041</v>
      </c>
      <c r="V73" s="15">
        <v>80</v>
      </c>
      <c r="W73" s="15">
        <v>72</v>
      </c>
      <c r="X73" s="15" t="s">
        <v>52</v>
      </c>
      <c r="Y73" s="40"/>
      <c r="Z73" s="39"/>
      <c r="AA73" s="35"/>
    </row>
    <row r="74" spans="1:27">
      <c r="A74" s="15" t="s">
        <v>46</v>
      </c>
      <c r="B74" s="15">
        <v>69</v>
      </c>
      <c r="C74" s="15" t="s">
        <v>121</v>
      </c>
      <c r="D74" s="22">
        <v>80.91</v>
      </c>
      <c r="E74" s="15">
        <v>0</v>
      </c>
      <c r="F74" s="17">
        <f>D74*0.7</f>
        <v>56.637</v>
      </c>
      <c r="G74" s="15">
        <v>57</v>
      </c>
      <c r="H74" s="15">
        <v>19.1</v>
      </c>
      <c r="I74" s="15">
        <v>20</v>
      </c>
      <c r="J74" s="17">
        <f>(G74+H74+I74)*0.15</f>
        <v>14.415</v>
      </c>
      <c r="K74" s="15">
        <v>84.5</v>
      </c>
      <c r="L74" s="15">
        <v>60.6</v>
      </c>
      <c r="M74" s="29">
        <v>1</v>
      </c>
      <c r="N74" s="17">
        <f>(K74*0.6+L74*0.2+M74*0.2)*0.1</f>
        <v>6.302</v>
      </c>
      <c r="O74" s="15">
        <v>2</v>
      </c>
      <c r="P74" s="15">
        <v>0.8</v>
      </c>
      <c r="Q74" s="15">
        <v>22</v>
      </c>
      <c r="R74" s="17">
        <v>5.12</v>
      </c>
      <c r="S74" s="17">
        <f>N74+R74</f>
        <v>11.422</v>
      </c>
      <c r="T74" s="15">
        <v>1.5</v>
      </c>
      <c r="U74" s="17">
        <f>F74+J74+S74-T74</f>
        <v>80.974</v>
      </c>
      <c r="V74" s="15">
        <v>81</v>
      </c>
      <c r="W74" s="15">
        <v>67</v>
      </c>
      <c r="X74" s="15" t="s">
        <v>52</v>
      </c>
      <c r="Y74" s="40"/>
      <c r="Z74" s="39"/>
      <c r="AA74" s="35"/>
    </row>
    <row r="75" spans="1:27">
      <c r="A75" s="15" t="s">
        <v>53</v>
      </c>
      <c r="B75" s="15">
        <v>70</v>
      </c>
      <c r="C75" s="15" t="s">
        <v>122</v>
      </c>
      <c r="D75" s="24">
        <v>82.07</v>
      </c>
      <c r="E75" s="15">
        <v>0</v>
      </c>
      <c r="F75" s="19">
        <f>(D75+E75)*70%</f>
        <v>57.449</v>
      </c>
      <c r="G75" s="15">
        <v>58</v>
      </c>
      <c r="H75" s="15">
        <v>19.75</v>
      </c>
      <c r="I75" s="15">
        <v>20</v>
      </c>
      <c r="J75" s="17">
        <f>(I75+H75+G75)*0.15</f>
        <v>14.6625</v>
      </c>
      <c r="K75" s="17">
        <v>77</v>
      </c>
      <c r="L75" s="15">
        <v>66.2</v>
      </c>
      <c r="M75" s="29">
        <v>1</v>
      </c>
      <c r="N75" s="17">
        <f>(K75*0.6+L75*0.2+M75*0.2)*0.1</f>
        <v>5.964</v>
      </c>
      <c r="O75" s="15">
        <v>2</v>
      </c>
      <c r="P75" s="15">
        <v>0.3</v>
      </c>
      <c r="Q75" s="15">
        <v>9</v>
      </c>
      <c r="R75" s="17">
        <v>2.825</v>
      </c>
      <c r="S75" s="17">
        <f>SUM(N75,R75)</f>
        <v>8.789</v>
      </c>
      <c r="T75" s="15">
        <v>0</v>
      </c>
      <c r="U75" s="17">
        <f>F75+J75+S75-T75</f>
        <v>80.9005</v>
      </c>
      <c r="V75" s="15">
        <v>57</v>
      </c>
      <c r="W75" s="15">
        <v>65</v>
      </c>
      <c r="X75" s="15" t="s">
        <v>52</v>
      </c>
      <c r="Y75" s="40"/>
      <c r="Z75" s="39"/>
      <c r="AA75" s="35"/>
    </row>
    <row r="76" spans="1:27">
      <c r="A76" s="15" t="s">
        <v>42</v>
      </c>
      <c r="B76" s="15">
        <v>71</v>
      </c>
      <c r="C76" s="15" t="s">
        <v>123</v>
      </c>
      <c r="D76" s="21">
        <v>82.73</v>
      </c>
      <c r="E76" s="15">
        <v>0</v>
      </c>
      <c r="F76" s="17">
        <f>D76*0.7</f>
        <v>57.911</v>
      </c>
      <c r="G76" s="15">
        <v>57</v>
      </c>
      <c r="H76" s="15">
        <v>20</v>
      </c>
      <c r="I76" s="15">
        <v>20</v>
      </c>
      <c r="J76" s="17">
        <f>(G76+H76+I76)*0.15</f>
        <v>14.55</v>
      </c>
      <c r="K76" s="15">
        <v>90</v>
      </c>
      <c r="L76" s="15">
        <v>74.9</v>
      </c>
      <c r="M76" s="29">
        <v>1</v>
      </c>
      <c r="N76" s="17">
        <f>(K76*0.6+L76*0.2+M76*0.2)*0.1</f>
        <v>6.918</v>
      </c>
      <c r="O76" s="15">
        <v>0</v>
      </c>
      <c r="P76" s="15">
        <v>0</v>
      </c>
      <c r="Q76" s="15">
        <v>6</v>
      </c>
      <c r="R76" s="17">
        <v>1.5</v>
      </c>
      <c r="S76" s="17">
        <f>N76+R76</f>
        <v>8.418</v>
      </c>
      <c r="T76" s="15">
        <v>0</v>
      </c>
      <c r="U76" s="17">
        <f>F76+J76+S76-T76</f>
        <v>80.879</v>
      </c>
      <c r="V76" s="15">
        <v>58</v>
      </c>
      <c r="W76" s="15">
        <v>71</v>
      </c>
      <c r="X76" s="15" t="s">
        <v>52</v>
      </c>
      <c r="Y76" s="40"/>
      <c r="Z76" s="39"/>
      <c r="AA76" s="35"/>
    </row>
    <row r="77" spans="1:27">
      <c r="A77" s="15" t="s">
        <v>39</v>
      </c>
      <c r="B77" s="15">
        <v>72</v>
      </c>
      <c r="C77" s="15" t="s">
        <v>124</v>
      </c>
      <c r="D77" s="15">
        <v>78.33</v>
      </c>
      <c r="E77" s="18">
        <v>0</v>
      </c>
      <c r="F77" s="19">
        <v>54.831</v>
      </c>
      <c r="G77" s="15">
        <v>58</v>
      </c>
      <c r="H77" s="15">
        <v>20</v>
      </c>
      <c r="I77" s="15">
        <v>20</v>
      </c>
      <c r="J77" s="17">
        <f>(G77+H77+I77)*0.15</f>
        <v>14.7</v>
      </c>
      <c r="K77" s="17">
        <v>85</v>
      </c>
      <c r="L77" s="17">
        <v>73</v>
      </c>
      <c r="M77" s="29">
        <v>1</v>
      </c>
      <c r="N77" s="22">
        <f>(K77*60%+L77*20%+M77*20%)*10%</f>
        <v>6.58</v>
      </c>
      <c r="O77" s="15">
        <v>0</v>
      </c>
      <c r="P77" s="17">
        <v>0</v>
      </c>
      <c r="Q77" s="15">
        <v>19</v>
      </c>
      <c r="R77" s="17">
        <v>4.75</v>
      </c>
      <c r="S77" s="17">
        <v>11.33</v>
      </c>
      <c r="T77" s="15">
        <v>0</v>
      </c>
      <c r="U77" s="17">
        <f>F77+J77+S77</f>
        <v>80.861</v>
      </c>
      <c r="V77" s="15">
        <v>82</v>
      </c>
      <c r="W77" s="15">
        <v>69</v>
      </c>
      <c r="X77" s="15" t="s">
        <v>52</v>
      </c>
      <c r="Y77" s="40"/>
      <c r="Z77" s="39"/>
      <c r="AA77" s="35"/>
    </row>
    <row r="78" spans="1:27">
      <c r="A78" s="15" t="s">
        <v>39</v>
      </c>
      <c r="B78" s="15">
        <v>73</v>
      </c>
      <c r="C78" s="18" t="s">
        <v>125</v>
      </c>
      <c r="D78" s="15">
        <v>83.13</v>
      </c>
      <c r="E78" s="18">
        <v>0</v>
      </c>
      <c r="F78" s="19">
        <v>58.191</v>
      </c>
      <c r="G78" s="15">
        <v>57</v>
      </c>
      <c r="H78" s="15">
        <v>20</v>
      </c>
      <c r="I78" s="15">
        <v>20</v>
      </c>
      <c r="J78" s="17">
        <f>(G78+H78+I78)*0.15</f>
        <v>14.55</v>
      </c>
      <c r="K78" s="17">
        <v>88.5</v>
      </c>
      <c r="L78" s="15">
        <v>83.1</v>
      </c>
      <c r="M78" s="29">
        <v>1</v>
      </c>
      <c r="N78" s="22">
        <f>(K78*60%+L78*20%+M78*20%)*10%</f>
        <v>6.992</v>
      </c>
      <c r="O78" s="15">
        <v>4</v>
      </c>
      <c r="P78" s="17">
        <v>0.1</v>
      </c>
      <c r="Q78" s="15">
        <v>0</v>
      </c>
      <c r="R78" s="17">
        <v>1.025</v>
      </c>
      <c r="S78" s="17">
        <v>8.02</v>
      </c>
      <c r="T78" s="15">
        <v>0</v>
      </c>
      <c r="U78" s="17">
        <f>F78+J78+S78</f>
        <v>80.761</v>
      </c>
      <c r="V78" s="15">
        <v>83</v>
      </c>
      <c r="W78" s="15">
        <v>66</v>
      </c>
      <c r="X78" s="15"/>
      <c r="Y78" s="40"/>
      <c r="Z78" s="39"/>
      <c r="AA78" s="35"/>
    </row>
    <row r="79" spans="1:27">
      <c r="A79" s="15" t="s">
        <v>53</v>
      </c>
      <c r="B79" s="15">
        <v>74</v>
      </c>
      <c r="C79" s="15" t="s">
        <v>126</v>
      </c>
      <c r="D79" s="24">
        <v>81.4</v>
      </c>
      <c r="E79" s="15">
        <v>0</v>
      </c>
      <c r="F79" s="19">
        <f>(D79+E79)*70%</f>
        <v>56.98</v>
      </c>
      <c r="G79" s="15">
        <v>58</v>
      </c>
      <c r="H79" s="15">
        <v>19.78</v>
      </c>
      <c r="I79" s="15">
        <v>20</v>
      </c>
      <c r="J79" s="17">
        <f>(I79+H79+G79)*0.15</f>
        <v>14.667</v>
      </c>
      <c r="K79" s="17">
        <v>91.5</v>
      </c>
      <c r="L79" s="15">
        <v>75.7</v>
      </c>
      <c r="M79" s="29">
        <v>1</v>
      </c>
      <c r="N79" s="17">
        <f>(K79*0.6+L79*0.2+M79*0.2)*0.1</f>
        <v>7.024</v>
      </c>
      <c r="O79" s="15">
        <v>0</v>
      </c>
      <c r="P79" s="31">
        <v>2.1</v>
      </c>
      <c r="Q79" s="15">
        <v>6</v>
      </c>
      <c r="R79" s="17">
        <v>2.025</v>
      </c>
      <c r="S79" s="17">
        <f>SUM(N79,R79)</f>
        <v>9.049</v>
      </c>
      <c r="T79" s="15">
        <v>0</v>
      </c>
      <c r="U79" s="17">
        <f>F79+J79+S79-T79</f>
        <v>80.696</v>
      </c>
      <c r="V79" s="15">
        <v>60</v>
      </c>
      <c r="W79" s="15">
        <v>71</v>
      </c>
      <c r="X79" s="15"/>
      <c r="Y79" s="40"/>
      <c r="Z79" s="39"/>
      <c r="AA79" s="35"/>
    </row>
    <row r="80" spans="1:27">
      <c r="A80" s="15" t="s">
        <v>42</v>
      </c>
      <c r="B80" s="15">
        <v>75</v>
      </c>
      <c r="C80" s="15" t="s">
        <v>127</v>
      </c>
      <c r="D80" s="21">
        <v>83.52</v>
      </c>
      <c r="E80" s="15">
        <v>0.14</v>
      </c>
      <c r="F80" s="17">
        <f>(D80+E80)*0.7</f>
        <v>58.562</v>
      </c>
      <c r="G80" s="15">
        <v>56</v>
      </c>
      <c r="H80" s="15">
        <v>18</v>
      </c>
      <c r="I80" s="15">
        <v>20</v>
      </c>
      <c r="J80" s="17">
        <f>(G80+H80+I80)*0.15</f>
        <v>14.1</v>
      </c>
      <c r="K80" s="15">
        <v>87</v>
      </c>
      <c r="L80" s="15">
        <v>79</v>
      </c>
      <c r="M80" s="29">
        <v>1</v>
      </c>
      <c r="N80" s="17">
        <f>(K80*0.6+L80*0.2+M80*0.2)*0.1</f>
        <v>6.82</v>
      </c>
      <c r="O80" s="15">
        <v>0</v>
      </c>
      <c r="P80" s="15">
        <v>0.8</v>
      </c>
      <c r="Q80" s="15">
        <v>4</v>
      </c>
      <c r="R80" s="17">
        <v>1.2</v>
      </c>
      <c r="S80" s="17">
        <f>N80+R80</f>
        <v>8.02</v>
      </c>
      <c r="T80" s="15">
        <v>0</v>
      </c>
      <c r="U80" s="17">
        <f>F80+J80+S80-T80</f>
        <v>80.682</v>
      </c>
      <c r="V80" s="15">
        <v>61</v>
      </c>
      <c r="W80" s="15">
        <v>68</v>
      </c>
      <c r="X80" s="15"/>
      <c r="Y80" s="40"/>
      <c r="Z80" s="39"/>
      <c r="AA80" s="35"/>
    </row>
    <row r="81" spans="1:27">
      <c r="A81" s="15" t="s">
        <v>46</v>
      </c>
      <c r="B81" s="15">
        <v>76</v>
      </c>
      <c r="C81" s="15" t="s">
        <v>128</v>
      </c>
      <c r="D81" s="22">
        <v>82.4</v>
      </c>
      <c r="E81" s="15">
        <v>0</v>
      </c>
      <c r="F81" s="17">
        <f>D81*0.7</f>
        <v>57.68</v>
      </c>
      <c r="G81" s="15">
        <v>57</v>
      </c>
      <c r="H81" s="15">
        <v>19.1</v>
      </c>
      <c r="I81" s="15">
        <v>20</v>
      </c>
      <c r="J81" s="17">
        <f>(G81+H81+I81)*0.15</f>
        <v>14.415</v>
      </c>
      <c r="K81" s="15">
        <v>90.5</v>
      </c>
      <c r="L81" s="15">
        <v>77.6</v>
      </c>
      <c r="M81" s="29">
        <v>1</v>
      </c>
      <c r="N81" s="17">
        <f>(K81*0.6+L81*0.2+M81*0.2)*0.1</f>
        <v>7.002</v>
      </c>
      <c r="O81" s="15">
        <v>0</v>
      </c>
      <c r="P81" s="15">
        <v>0</v>
      </c>
      <c r="Q81" s="15">
        <v>6</v>
      </c>
      <c r="R81" s="17">
        <f>(O81+P81+Q81)*0.25</f>
        <v>1.5</v>
      </c>
      <c r="S81" s="17">
        <f>N81+R81</f>
        <v>8.502</v>
      </c>
      <c r="T81" s="15">
        <v>0</v>
      </c>
      <c r="U81" s="17">
        <f>F81+J81+S81-T81</f>
        <v>80.597</v>
      </c>
      <c r="V81" s="15">
        <v>86</v>
      </c>
      <c r="W81" s="15">
        <v>61</v>
      </c>
      <c r="X81" s="15"/>
      <c r="Y81" s="40"/>
      <c r="Z81" s="39"/>
      <c r="AA81" s="35"/>
    </row>
    <row r="82" spans="1:27">
      <c r="A82" s="15" t="s">
        <v>53</v>
      </c>
      <c r="B82" s="15">
        <v>77</v>
      </c>
      <c r="C82" s="15" t="s">
        <v>129</v>
      </c>
      <c r="D82" s="24">
        <v>80.07</v>
      </c>
      <c r="E82" s="15">
        <v>0</v>
      </c>
      <c r="F82" s="19">
        <f>(D82+E82)*70%</f>
        <v>56.049</v>
      </c>
      <c r="G82" s="15">
        <v>58</v>
      </c>
      <c r="H82" s="15">
        <v>19.86</v>
      </c>
      <c r="I82" s="15">
        <v>20</v>
      </c>
      <c r="J82" s="17">
        <f>(I82+H82+G82)*0.15</f>
        <v>14.679</v>
      </c>
      <c r="K82" s="17">
        <v>90</v>
      </c>
      <c r="L82" s="17">
        <v>79.3</v>
      </c>
      <c r="M82" s="29">
        <v>1</v>
      </c>
      <c r="N82" s="17">
        <f>(K82*0.6+L82*0.2+M82*0.2)*0.1</f>
        <v>7.006</v>
      </c>
      <c r="O82" s="15">
        <v>0</v>
      </c>
      <c r="P82" s="17">
        <v>3.3</v>
      </c>
      <c r="Q82" s="15">
        <v>8</v>
      </c>
      <c r="R82" s="17">
        <v>2.825</v>
      </c>
      <c r="S82" s="17">
        <f>SUM(N82,R82)</f>
        <v>9.831</v>
      </c>
      <c r="T82" s="15">
        <v>0</v>
      </c>
      <c r="U82" s="17">
        <f>F82+J82+S82-T82</f>
        <v>80.559</v>
      </c>
      <c r="V82" s="15">
        <v>63</v>
      </c>
      <c r="W82" s="15">
        <v>65</v>
      </c>
      <c r="X82" s="15"/>
      <c r="Y82" s="40"/>
      <c r="Z82" s="39"/>
      <c r="AA82" s="35"/>
    </row>
    <row r="83" spans="1:27">
      <c r="A83" s="15" t="s">
        <v>39</v>
      </c>
      <c r="B83" s="15">
        <v>78</v>
      </c>
      <c r="C83" s="15" t="s">
        <v>130</v>
      </c>
      <c r="D83" s="15">
        <v>80.7</v>
      </c>
      <c r="E83" s="18">
        <v>0</v>
      </c>
      <c r="F83" s="19">
        <v>56.49</v>
      </c>
      <c r="G83" s="15">
        <v>58</v>
      </c>
      <c r="H83" s="15">
        <v>20</v>
      </c>
      <c r="I83" s="15">
        <v>20</v>
      </c>
      <c r="J83" s="17">
        <f>(G83+H83+I83)*0.15</f>
        <v>14.7</v>
      </c>
      <c r="K83" s="15">
        <v>91.5</v>
      </c>
      <c r="L83" s="15">
        <v>70.4</v>
      </c>
      <c r="M83" s="29">
        <v>1</v>
      </c>
      <c r="N83" s="22">
        <f>(K83*60%+L83*20%+M83*20%)*10%</f>
        <v>6.918</v>
      </c>
      <c r="O83" s="15">
        <v>0</v>
      </c>
      <c r="P83" s="15">
        <v>0</v>
      </c>
      <c r="Q83" s="15">
        <v>9</v>
      </c>
      <c r="R83" s="17">
        <v>2.25</v>
      </c>
      <c r="S83" s="17">
        <v>9.17</v>
      </c>
      <c r="T83" s="15">
        <v>0</v>
      </c>
      <c r="U83" s="17">
        <f>F83+J83+S83</f>
        <v>80.36</v>
      </c>
      <c r="V83" s="15">
        <v>87</v>
      </c>
      <c r="W83" s="15">
        <v>67</v>
      </c>
      <c r="X83" s="15" t="s">
        <v>52</v>
      </c>
      <c r="Y83" s="40"/>
      <c r="Z83" s="39"/>
      <c r="AA83" s="35"/>
    </row>
    <row r="84" spans="1:27">
      <c r="A84" s="15" t="s">
        <v>39</v>
      </c>
      <c r="B84" s="15">
        <v>79</v>
      </c>
      <c r="C84" s="15" t="s">
        <v>131</v>
      </c>
      <c r="D84" s="15">
        <v>79.51</v>
      </c>
      <c r="E84" s="18">
        <v>0</v>
      </c>
      <c r="F84" s="19">
        <v>55.657</v>
      </c>
      <c r="G84" s="15">
        <v>58</v>
      </c>
      <c r="H84" s="15">
        <v>20</v>
      </c>
      <c r="I84" s="15">
        <v>20</v>
      </c>
      <c r="J84" s="17">
        <f>(G84+H84+I84)*0.15</f>
        <v>14.7</v>
      </c>
      <c r="K84" s="15">
        <v>87</v>
      </c>
      <c r="L84" s="15">
        <v>74.1</v>
      </c>
      <c r="M84" s="29">
        <v>1</v>
      </c>
      <c r="N84" s="22">
        <f>(K84*60%+L84*20%+M84*20%)*10%</f>
        <v>6.722</v>
      </c>
      <c r="O84" s="15">
        <v>0</v>
      </c>
      <c r="P84" s="15">
        <v>3</v>
      </c>
      <c r="Q84" s="15">
        <v>4</v>
      </c>
      <c r="R84" s="17">
        <v>3.25</v>
      </c>
      <c r="S84" s="17">
        <v>9.97</v>
      </c>
      <c r="T84" s="15">
        <v>0</v>
      </c>
      <c r="U84" s="17">
        <f>F84+J84+S84</f>
        <v>80.327</v>
      </c>
      <c r="V84" s="15">
        <v>88</v>
      </c>
      <c r="W84" s="15">
        <v>60</v>
      </c>
      <c r="X84" s="15" t="s">
        <v>52</v>
      </c>
      <c r="Y84" s="40"/>
      <c r="Z84" s="39"/>
      <c r="AA84" s="35"/>
    </row>
    <row r="85" spans="1:27">
      <c r="A85" s="15" t="s">
        <v>42</v>
      </c>
      <c r="B85" s="15">
        <v>80</v>
      </c>
      <c r="C85" s="15" t="s">
        <v>132</v>
      </c>
      <c r="D85" s="21">
        <v>83.5</v>
      </c>
      <c r="E85" s="15">
        <v>0</v>
      </c>
      <c r="F85" s="17">
        <f>D85*0.7</f>
        <v>58.45</v>
      </c>
      <c r="G85" s="15">
        <v>58</v>
      </c>
      <c r="H85" s="15">
        <v>19</v>
      </c>
      <c r="I85" s="15">
        <v>20</v>
      </c>
      <c r="J85" s="17">
        <f>(G85+H85+I85)*0.15</f>
        <v>14.55</v>
      </c>
      <c r="K85" s="15">
        <v>87</v>
      </c>
      <c r="L85" s="15">
        <v>74.2</v>
      </c>
      <c r="M85" s="29">
        <v>1</v>
      </c>
      <c r="N85" s="17">
        <f>(K85*0.6+L85*0.2+M85*0.2)*0.1</f>
        <v>6.724</v>
      </c>
      <c r="O85" s="15">
        <v>0</v>
      </c>
      <c r="P85" s="15">
        <v>0.25</v>
      </c>
      <c r="Q85" s="15">
        <v>2</v>
      </c>
      <c r="R85" s="17">
        <v>0.563</v>
      </c>
      <c r="S85" s="17">
        <f>N85+R85</f>
        <v>7.287</v>
      </c>
      <c r="T85" s="15">
        <v>0</v>
      </c>
      <c r="U85" s="17">
        <f>F85+J85+S85-T85</f>
        <v>80.287</v>
      </c>
      <c r="V85" s="15">
        <v>65</v>
      </c>
      <c r="W85" s="15">
        <v>68</v>
      </c>
      <c r="X85" s="15" t="s">
        <v>52</v>
      </c>
      <c r="Y85" s="40"/>
      <c r="Z85" s="39"/>
      <c r="AA85" s="35"/>
    </row>
    <row r="86" spans="1:27">
      <c r="A86" s="15" t="s">
        <v>39</v>
      </c>
      <c r="B86" s="15">
        <v>81</v>
      </c>
      <c r="C86" s="15" t="s">
        <v>133</v>
      </c>
      <c r="D86" s="15">
        <v>84.11</v>
      </c>
      <c r="E86" s="18">
        <v>0.25</v>
      </c>
      <c r="F86" s="19">
        <v>59.052</v>
      </c>
      <c r="G86" s="15">
        <v>59</v>
      </c>
      <c r="H86" s="15">
        <v>20</v>
      </c>
      <c r="I86" s="15">
        <v>20</v>
      </c>
      <c r="J86" s="17">
        <f>(G86+H86+I86)*0.15</f>
        <v>14.85</v>
      </c>
      <c r="K86" s="15">
        <v>85</v>
      </c>
      <c r="L86" s="15">
        <v>60.1</v>
      </c>
      <c r="M86" s="29">
        <v>1</v>
      </c>
      <c r="N86" s="22">
        <f>(K86*60%+L86*20%+M86*20%)*10%</f>
        <v>6.322</v>
      </c>
      <c r="O86" s="15">
        <v>0</v>
      </c>
      <c r="P86" s="15">
        <v>0</v>
      </c>
      <c r="Q86" s="15">
        <v>0</v>
      </c>
      <c r="R86" s="17">
        <v>0</v>
      </c>
      <c r="S86" s="17">
        <v>6.32</v>
      </c>
      <c r="T86" s="15">
        <v>0</v>
      </c>
      <c r="U86" s="17">
        <f>F86+J86+S86</f>
        <v>80.222</v>
      </c>
      <c r="V86" s="15">
        <v>89</v>
      </c>
      <c r="W86" s="15">
        <v>71</v>
      </c>
      <c r="X86" s="15" t="s">
        <v>52</v>
      </c>
      <c r="Y86" s="40"/>
      <c r="Z86" s="39"/>
      <c r="AA86" s="35"/>
    </row>
    <row r="87" spans="1:27">
      <c r="A87" s="15" t="s">
        <v>53</v>
      </c>
      <c r="B87" s="15">
        <v>82</v>
      </c>
      <c r="C87" s="15" t="s">
        <v>134</v>
      </c>
      <c r="D87" s="24">
        <v>76.57</v>
      </c>
      <c r="E87" s="15">
        <v>0</v>
      </c>
      <c r="F87" s="19">
        <f>(D87+E87)*70%</f>
        <v>53.599</v>
      </c>
      <c r="G87" s="15">
        <v>58</v>
      </c>
      <c r="H87" s="15">
        <v>19.75</v>
      </c>
      <c r="I87" s="15">
        <v>20</v>
      </c>
      <c r="J87" s="17">
        <f>(I87+H87+G87)*0.15</f>
        <v>14.6625</v>
      </c>
      <c r="K87" s="17">
        <v>86</v>
      </c>
      <c r="L87" s="15">
        <v>75.3</v>
      </c>
      <c r="M87" s="30">
        <v>0.9767</v>
      </c>
      <c r="N87" s="17">
        <f>(K87*0.6+L87*0.2+M87*0.2)*0.1</f>
        <v>6.685534</v>
      </c>
      <c r="O87" s="15">
        <v>10</v>
      </c>
      <c r="P87" s="15">
        <v>0</v>
      </c>
      <c r="Q87" s="15">
        <v>18</v>
      </c>
      <c r="R87" s="17">
        <v>5.2</v>
      </c>
      <c r="S87" s="17">
        <f>SUM(N87,R87)</f>
        <v>11.885534</v>
      </c>
      <c r="T87" s="15">
        <v>0</v>
      </c>
      <c r="U87" s="17">
        <f>F87+J87+S87-T87</f>
        <v>80.147034</v>
      </c>
      <c r="V87" s="15">
        <v>69</v>
      </c>
      <c r="W87" s="15">
        <v>53</v>
      </c>
      <c r="X87" s="15" t="s">
        <v>135</v>
      </c>
      <c r="Y87" s="40"/>
      <c r="Z87" s="39"/>
      <c r="AA87" s="35"/>
    </row>
    <row r="88" spans="1:27">
      <c r="A88" s="15" t="s">
        <v>42</v>
      </c>
      <c r="B88" s="15">
        <v>83</v>
      </c>
      <c r="C88" s="15" t="s">
        <v>136</v>
      </c>
      <c r="D88" s="21">
        <v>77.63</v>
      </c>
      <c r="E88" s="15">
        <v>0</v>
      </c>
      <c r="F88" s="17">
        <f>D88*0.7</f>
        <v>54.341</v>
      </c>
      <c r="G88" s="15">
        <v>57</v>
      </c>
      <c r="H88" s="15">
        <v>20</v>
      </c>
      <c r="I88" s="15">
        <v>20</v>
      </c>
      <c r="J88" s="17">
        <f>(G88+H88+I88)*0.15</f>
        <v>14.55</v>
      </c>
      <c r="K88" s="15">
        <v>79</v>
      </c>
      <c r="L88" s="15">
        <v>58.1</v>
      </c>
      <c r="M88" s="29">
        <v>1</v>
      </c>
      <c r="N88" s="17">
        <f>(K88*0.6+L88*0.2+M88*0.2)*0.1</f>
        <v>5.922</v>
      </c>
      <c r="O88" s="15">
        <v>6</v>
      </c>
      <c r="P88" s="15">
        <v>0.2</v>
      </c>
      <c r="Q88" s="15">
        <v>24</v>
      </c>
      <c r="R88" s="17">
        <v>5.255</v>
      </c>
      <c r="S88" s="17">
        <f>N88+R88</f>
        <v>11.177</v>
      </c>
      <c r="T88" s="15">
        <v>0</v>
      </c>
      <c r="U88" s="17">
        <f>F88+J88+S88-T88</f>
        <v>80.068</v>
      </c>
      <c r="V88" s="15">
        <v>70</v>
      </c>
      <c r="W88" s="15">
        <v>65</v>
      </c>
      <c r="X88" s="15" t="s">
        <v>52</v>
      </c>
      <c r="Y88" s="40"/>
      <c r="Z88" s="39"/>
      <c r="AA88" s="35"/>
    </row>
    <row r="89" spans="1:27">
      <c r="A89" s="15" t="s">
        <v>53</v>
      </c>
      <c r="B89" s="15">
        <v>84</v>
      </c>
      <c r="C89" s="15" t="s">
        <v>137</v>
      </c>
      <c r="D89" s="24">
        <v>78.75</v>
      </c>
      <c r="E89" s="15">
        <v>0</v>
      </c>
      <c r="F89" s="19">
        <f>(D89+E89)*70%</f>
        <v>55.125</v>
      </c>
      <c r="G89" s="15">
        <v>57</v>
      </c>
      <c r="H89" s="15">
        <v>19.75</v>
      </c>
      <c r="I89" s="15">
        <v>20</v>
      </c>
      <c r="J89" s="17">
        <f>(I89+H89+G89)*0.15</f>
        <v>14.5125</v>
      </c>
      <c r="K89" s="17">
        <v>83</v>
      </c>
      <c r="L89" s="15">
        <v>71.5</v>
      </c>
      <c r="M89" s="29">
        <v>1</v>
      </c>
      <c r="N89" s="17">
        <f>(K89*0.6+L89*0.2+M89*0.2)*0.1</f>
        <v>6.43</v>
      </c>
      <c r="O89" s="15">
        <v>0</v>
      </c>
      <c r="P89" s="15">
        <v>3</v>
      </c>
      <c r="Q89" s="15">
        <v>13</v>
      </c>
      <c r="R89" s="17">
        <v>4</v>
      </c>
      <c r="S89" s="17">
        <f>SUM(N89,R89)</f>
        <v>10.43</v>
      </c>
      <c r="T89" s="15">
        <v>0</v>
      </c>
      <c r="U89" s="17">
        <f>F89+J89+S89-T89</f>
        <v>80.0675</v>
      </c>
      <c r="V89" s="15">
        <v>71</v>
      </c>
      <c r="W89" s="15">
        <v>65</v>
      </c>
      <c r="X89" s="15" t="s">
        <v>52</v>
      </c>
      <c r="Y89" s="40"/>
      <c r="Z89" s="39"/>
      <c r="AA89" s="35"/>
    </row>
    <row r="90" spans="1:27">
      <c r="A90" s="15" t="s">
        <v>46</v>
      </c>
      <c r="B90" s="15">
        <v>85</v>
      </c>
      <c r="C90" s="15" t="s">
        <v>138</v>
      </c>
      <c r="D90" s="22">
        <v>83.11</v>
      </c>
      <c r="E90" s="15">
        <v>0</v>
      </c>
      <c r="F90" s="17">
        <f>D90*0.7</f>
        <v>58.177</v>
      </c>
      <c r="G90" s="15">
        <v>56</v>
      </c>
      <c r="H90" s="15">
        <v>19.5</v>
      </c>
      <c r="I90" s="15">
        <v>19</v>
      </c>
      <c r="J90" s="17">
        <f>(G90+H90+I90)*0.15</f>
        <v>14.175</v>
      </c>
      <c r="K90" s="15">
        <v>86.5</v>
      </c>
      <c r="L90" s="15">
        <v>75.6</v>
      </c>
      <c r="M90" s="29">
        <v>1</v>
      </c>
      <c r="N90" s="17">
        <f>(K90*0.6+L90*0.2+M90*0.2)*0.1</f>
        <v>6.722</v>
      </c>
      <c r="O90" s="15">
        <v>0</v>
      </c>
      <c r="P90" s="15">
        <v>3</v>
      </c>
      <c r="Q90" s="15">
        <v>6</v>
      </c>
      <c r="R90" s="17">
        <f>(O90+P90+Q90)*0.25</f>
        <v>2.25</v>
      </c>
      <c r="S90" s="17">
        <f>N90+R90</f>
        <v>8.972</v>
      </c>
      <c r="T90" s="15">
        <v>1.5</v>
      </c>
      <c r="U90" s="17">
        <f>F90+J90+S90-T90</f>
        <v>79.824</v>
      </c>
      <c r="V90" s="15">
        <v>90</v>
      </c>
      <c r="W90" s="15">
        <v>70</v>
      </c>
      <c r="X90" s="15"/>
      <c r="Y90" s="40"/>
      <c r="Z90" s="39"/>
      <c r="AA90" s="35"/>
    </row>
    <row r="91" spans="1:27">
      <c r="A91" s="15" t="s">
        <v>53</v>
      </c>
      <c r="B91" s="15">
        <v>86</v>
      </c>
      <c r="C91" s="15" t="s">
        <v>139</v>
      </c>
      <c r="D91" s="24">
        <v>82.68</v>
      </c>
      <c r="E91" s="15">
        <v>0</v>
      </c>
      <c r="F91" s="19">
        <f>(D91+E91)*70%</f>
        <v>57.876</v>
      </c>
      <c r="G91" s="15">
        <v>58</v>
      </c>
      <c r="H91" s="15">
        <v>19.75</v>
      </c>
      <c r="I91" s="15">
        <v>20</v>
      </c>
      <c r="J91" s="17">
        <f>(I91+H91+G91)*0.15</f>
        <v>14.6625</v>
      </c>
      <c r="K91" s="17">
        <v>87.5</v>
      </c>
      <c r="L91" s="15">
        <v>73.6</v>
      </c>
      <c r="M91" s="29">
        <v>1</v>
      </c>
      <c r="N91" s="17">
        <f>(K91*0.6+L91*0.2+M91*0.2)*0.1</f>
        <v>6.742</v>
      </c>
      <c r="O91" s="15">
        <v>0</v>
      </c>
      <c r="P91" s="15">
        <v>0</v>
      </c>
      <c r="Q91" s="15">
        <v>2</v>
      </c>
      <c r="R91" s="17">
        <v>0.5</v>
      </c>
      <c r="S91" s="17">
        <f>SUM(N91,R91)</f>
        <v>7.242</v>
      </c>
      <c r="T91" s="15">
        <v>0</v>
      </c>
      <c r="U91" s="17">
        <f>F91+J91+S91-T91</f>
        <v>79.7805</v>
      </c>
      <c r="V91" s="15">
        <v>73</v>
      </c>
      <c r="W91" s="15">
        <v>74</v>
      </c>
      <c r="X91" s="15" t="s">
        <v>52</v>
      </c>
      <c r="Y91" s="40"/>
      <c r="Z91" s="39"/>
      <c r="AA91" s="35"/>
    </row>
    <row r="92" spans="1:27">
      <c r="A92" s="15" t="s">
        <v>39</v>
      </c>
      <c r="B92" s="15">
        <v>87</v>
      </c>
      <c r="C92" s="15" t="s">
        <v>140</v>
      </c>
      <c r="D92" s="15">
        <v>79.9</v>
      </c>
      <c r="E92" s="18">
        <v>0.25</v>
      </c>
      <c r="F92" s="19">
        <v>56.105</v>
      </c>
      <c r="G92" s="15">
        <v>58</v>
      </c>
      <c r="H92" s="15">
        <v>20</v>
      </c>
      <c r="I92" s="15">
        <v>20</v>
      </c>
      <c r="J92" s="17">
        <f>(G92+H92+I92)*0.15</f>
        <v>14.7</v>
      </c>
      <c r="K92" s="17">
        <v>84</v>
      </c>
      <c r="L92" s="15">
        <v>69.9</v>
      </c>
      <c r="M92" s="29">
        <v>1</v>
      </c>
      <c r="N92" s="22">
        <f>(K92*60%+L92*20%+M92*20%)*10%</f>
        <v>6.458</v>
      </c>
      <c r="O92" s="15">
        <v>0</v>
      </c>
      <c r="P92" s="17">
        <v>0</v>
      </c>
      <c r="Q92" s="15">
        <v>10</v>
      </c>
      <c r="R92" s="17">
        <v>2.5</v>
      </c>
      <c r="S92" s="17">
        <v>8.96</v>
      </c>
      <c r="T92" s="15">
        <v>0</v>
      </c>
      <c r="U92" s="17">
        <f>F92+J92+S92</f>
        <v>79.765</v>
      </c>
      <c r="V92" s="15">
        <v>91</v>
      </c>
      <c r="W92" s="15">
        <v>72</v>
      </c>
      <c r="X92" s="15" t="s">
        <v>52</v>
      </c>
      <c r="Y92" s="40"/>
      <c r="Z92" s="39"/>
      <c r="AA92" s="35"/>
    </row>
    <row r="93" spans="1:27">
      <c r="A93" s="15" t="s">
        <v>46</v>
      </c>
      <c r="B93" s="15">
        <v>88</v>
      </c>
      <c r="C93" s="15" t="s">
        <v>141</v>
      </c>
      <c r="D93" s="22">
        <v>76.43</v>
      </c>
      <c r="E93" s="15">
        <v>0</v>
      </c>
      <c r="F93" s="17">
        <f>D93*0.7</f>
        <v>53.501</v>
      </c>
      <c r="G93" s="15">
        <v>56</v>
      </c>
      <c r="H93" s="15">
        <v>19.2</v>
      </c>
      <c r="I93" s="15">
        <v>20</v>
      </c>
      <c r="J93" s="17">
        <f>(G93+H93+I93)*0.15</f>
        <v>14.28</v>
      </c>
      <c r="K93" s="15">
        <v>88</v>
      </c>
      <c r="L93" s="15">
        <v>83.1</v>
      </c>
      <c r="M93" s="29">
        <v>1</v>
      </c>
      <c r="N93" s="17">
        <f>(K93*0.6+L93*0.2+M93*0.2)*0.1</f>
        <v>6.962</v>
      </c>
      <c r="O93" s="15">
        <v>8</v>
      </c>
      <c r="P93" s="15">
        <v>1</v>
      </c>
      <c r="Q93" s="15">
        <v>11</v>
      </c>
      <c r="R93" s="17">
        <f>(O93+P93+Q93)*0.25</f>
        <v>5</v>
      </c>
      <c r="S93" s="17">
        <f>N93+R93</f>
        <v>11.962</v>
      </c>
      <c r="T93" s="15">
        <v>0</v>
      </c>
      <c r="U93" s="17">
        <f>F93+J93+S93-T93</f>
        <v>79.743</v>
      </c>
      <c r="V93" s="15">
        <v>92</v>
      </c>
      <c r="W93" s="15">
        <v>62</v>
      </c>
      <c r="X93" s="15"/>
      <c r="Y93" s="40"/>
      <c r="Z93" s="39"/>
      <c r="AA93" s="35"/>
    </row>
    <row r="94" spans="1:27">
      <c r="A94" s="15" t="s">
        <v>42</v>
      </c>
      <c r="B94" s="15">
        <v>89</v>
      </c>
      <c r="C94" s="15" t="s">
        <v>142</v>
      </c>
      <c r="D94" s="21">
        <v>82.05</v>
      </c>
      <c r="E94" s="15">
        <v>0</v>
      </c>
      <c r="F94" s="17">
        <f>D94*0.7</f>
        <v>57.435</v>
      </c>
      <c r="G94" s="15">
        <v>58</v>
      </c>
      <c r="H94" s="15">
        <v>20</v>
      </c>
      <c r="I94" s="15">
        <v>20</v>
      </c>
      <c r="J94" s="17">
        <f>(G94+H94+I94)*0.15</f>
        <v>14.7</v>
      </c>
      <c r="K94" s="15">
        <v>85</v>
      </c>
      <c r="L94" s="15">
        <v>79.2</v>
      </c>
      <c r="M94" s="29">
        <v>1</v>
      </c>
      <c r="N94" s="17">
        <f>(K94*0.6+L94*0.2+M94*0.2)*0.1</f>
        <v>6.704</v>
      </c>
      <c r="O94" s="15">
        <v>0</v>
      </c>
      <c r="P94" s="15">
        <v>3.45</v>
      </c>
      <c r="Q94" s="15">
        <v>0</v>
      </c>
      <c r="R94" s="17">
        <v>0.863</v>
      </c>
      <c r="S94" s="17">
        <f>N94+R94</f>
        <v>7.567</v>
      </c>
      <c r="T94" s="15">
        <v>0</v>
      </c>
      <c r="U94" s="17">
        <f>F94+J94+S94-T94</f>
        <v>79.702</v>
      </c>
      <c r="V94" s="15">
        <v>75</v>
      </c>
      <c r="W94" s="15">
        <v>72</v>
      </c>
      <c r="X94" s="15"/>
      <c r="Y94" s="40"/>
      <c r="Z94" s="39"/>
      <c r="AA94" s="35"/>
    </row>
    <row r="95" spans="1:27">
      <c r="A95" s="15" t="s">
        <v>39</v>
      </c>
      <c r="B95" s="15">
        <v>90</v>
      </c>
      <c r="C95" s="15" t="s">
        <v>143</v>
      </c>
      <c r="D95" s="15">
        <v>83</v>
      </c>
      <c r="E95" s="18">
        <v>0</v>
      </c>
      <c r="F95" s="19">
        <v>58.1</v>
      </c>
      <c r="G95" s="15">
        <v>57</v>
      </c>
      <c r="H95" s="15">
        <v>20</v>
      </c>
      <c r="I95" s="15">
        <v>20</v>
      </c>
      <c r="J95" s="17">
        <f>(G95+H95+I95)*0.15</f>
        <v>14.55</v>
      </c>
      <c r="K95" s="17">
        <v>89.5</v>
      </c>
      <c r="L95" s="17">
        <v>77.4</v>
      </c>
      <c r="M95" s="29">
        <v>1</v>
      </c>
      <c r="N95" s="22">
        <f>(K95*60%+L95*20%+M95*20%)*10%</f>
        <v>6.938</v>
      </c>
      <c r="O95" s="15">
        <v>0</v>
      </c>
      <c r="P95" s="17">
        <v>0</v>
      </c>
      <c r="Q95" s="15">
        <v>0</v>
      </c>
      <c r="R95" s="17">
        <v>0</v>
      </c>
      <c r="S95" s="17">
        <v>6.94</v>
      </c>
      <c r="T95" s="15">
        <v>0</v>
      </c>
      <c r="U95" s="17">
        <f>F95+J95+S95</f>
        <v>79.59</v>
      </c>
      <c r="V95" s="15">
        <v>97</v>
      </c>
      <c r="W95" s="15">
        <v>70</v>
      </c>
      <c r="X95" s="15"/>
      <c r="Y95" s="38" t="s">
        <v>71</v>
      </c>
      <c r="Z95" s="39"/>
      <c r="AA95" s="35"/>
    </row>
    <row r="96" spans="1:27">
      <c r="A96" s="15" t="s">
        <v>39</v>
      </c>
      <c r="B96" s="15">
        <v>91</v>
      </c>
      <c r="C96" s="15" t="s">
        <v>144</v>
      </c>
      <c r="D96" s="15">
        <v>78.56</v>
      </c>
      <c r="E96" s="18">
        <v>0</v>
      </c>
      <c r="F96" s="19">
        <v>54.992</v>
      </c>
      <c r="G96" s="15">
        <v>58</v>
      </c>
      <c r="H96" s="15">
        <v>20</v>
      </c>
      <c r="I96" s="15">
        <v>20</v>
      </c>
      <c r="J96" s="17">
        <f>(G96+H96+I96)*0.15</f>
        <v>14.7</v>
      </c>
      <c r="K96" s="15">
        <v>86.5</v>
      </c>
      <c r="L96" s="15">
        <v>69.7</v>
      </c>
      <c r="M96" s="29">
        <v>1</v>
      </c>
      <c r="N96" s="22">
        <f>(K96*60%+L96*20%+M96*20%)*10%</f>
        <v>6.604</v>
      </c>
      <c r="O96" s="15">
        <v>0</v>
      </c>
      <c r="P96" s="31">
        <v>0</v>
      </c>
      <c r="Q96" s="15">
        <v>13</v>
      </c>
      <c r="R96" s="17">
        <v>3.25</v>
      </c>
      <c r="S96" s="17">
        <v>9.85</v>
      </c>
      <c r="T96" s="15">
        <v>0</v>
      </c>
      <c r="U96" s="17">
        <f>F96+J96+S96</f>
        <v>79.542</v>
      </c>
      <c r="V96" s="15">
        <v>98</v>
      </c>
      <c r="W96" s="15">
        <v>65</v>
      </c>
      <c r="X96" s="15" t="s">
        <v>52</v>
      </c>
      <c r="Y96" s="40"/>
      <c r="Z96" s="39"/>
      <c r="AA96" s="35"/>
    </row>
    <row r="97" spans="1:27">
      <c r="A97" s="15" t="s">
        <v>53</v>
      </c>
      <c r="B97" s="15">
        <v>92</v>
      </c>
      <c r="C97" s="15" t="s">
        <v>145</v>
      </c>
      <c r="D97" s="24">
        <v>75.26</v>
      </c>
      <c r="E97" s="15">
        <v>0</v>
      </c>
      <c r="F97" s="19">
        <f>(D97+E97)*70%</f>
        <v>52.682</v>
      </c>
      <c r="G97" s="15">
        <v>58</v>
      </c>
      <c r="H97" s="15">
        <v>19.85</v>
      </c>
      <c r="I97" s="15">
        <v>20</v>
      </c>
      <c r="J97" s="17">
        <f>(I97+H97+G97)*0.15</f>
        <v>14.6775</v>
      </c>
      <c r="K97" s="17">
        <v>87</v>
      </c>
      <c r="L97" s="15">
        <v>77.6</v>
      </c>
      <c r="M97" s="29">
        <v>1</v>
      </c>
      <c r="N97" s="17">
        <f>(K97*0.6+L97*0.2+M97*0.2)*0.1</f>
        <v>6.792</v>
      </c>
      <c r="O97" s="15">
        <v>4</v>
      </c>
      <c r="P97" s="31">
        <v>0</v>
      </c>
      <c r="Q97" s="15">
        <v>20</v>
      </c>
      <c r="R97" s="44">
        <v>5.1</v>
      </c>
      <c r="S97" s="17">
        <f>SUM(N97,R97)</f>
        <v>11.892</v>
      </c>
      <c r="T97" s="15">
        <v>0</v>
      </c>
      <c r="U97" s="17">
        <f>F97+J97+S97-T97</f>
        <v>79.2515</v>
      </c>
      <c r="V97" s="15">
        <v>78</v>
      </c>
      <c r="W97" s="45">
        <v>56</v>
      </c>
      <c r="X97" s="15" t="s">
        <v>135</v>
      </c>
      <c r="Y97" s="40"/>
      <c r="Z97" s="39"/>
      <c r="AA97" s="35"/>
    </row>
    <row r="98" spans="1:27">
      <c r="A98" s="15" t="s">
        <v>46</v>
      </c>
      <c r="B98" s="15">
        <v>93</v>
      </c>
      <c r="C98" s="41" t="s">
        <v>146</v>
      </c>
      <c r="D98" s="22">
        <v>83.52</v>
      </c>
      <c r="E98" s="15">
        <v>0</v>
      </c>
      <c r="F98" s="17">
        <f>D98*0.7</f>
        <v>58.464</v>
      </c>
      <c r="G98" s="15">
        <v>59</v>
      </c>
      <c r="H98" s="15">
        <v>19.7</v>
      </c>
      <c r="I98" s="15">
        <v>20</v>
      </c>
      <c r="J98" s="17">
        <f>(G98+H98+I98)*0.15</f>
        <v>14.805</v>
      </c>
      <c r="K98" s="15">
        <v>60</v>
      </c>
      <c r="L98" s="15">
        <v>73.5</v>
      </c>
      <c r="M98" s="29">
        <v>1</v>
      </c>
      <c r="N98" s="17">
        <v>5.09</v>
      </c>
      <c r="O98" s="15">
        <v>0</v>
      </c>
      <c r="P98" s="15">
        <v>0</v>
      </c>
      <c r="Q98" s="15">
        <v>3</v>
      </c>
      <c r="R98" s="17">
        <f>(O98+P98+Q98)*0.25</f>
        <v>0.75</v>
      </c>
      <c r="S98" s="17">
        <f>N98+R98</f>
        <v>5.84</v>
      </c>
      <c r="T98" s="15">
        <v>0</v>
      </c>
      <c r="U98" s="17">
        <f>F98+J98+S98-T98</f>
        <v>79.109</v>
      </c>
      <c r="V98" s="15">
        <v>99</v>
      </c>
      <c r="W98" s="45">
        <v>60</v>
      </c>
      <c r="X98" s="15"/>
      <c r="Y98" s="40"/>
      <c r="Z98" s="39"/>
      <c r="AA98" s="35"/>
    </row>
    <row r="99" spans="1:27">
      <c r="A99" s="15" t="s">
        <v>46</v>
      </c>
      <c r="B99" s="15">
        <v>94</v>
      </c>
      <c r="C99" s="15" t="s">
        <v>147</v>
      </c>
      <c r="D99" s="22">
        <v>82.03</v>
      </c>
      <c r="E99" s="15">
        <v>0</v>
      </c>
      <c r="F99" s="17">
        <f>D99*0.7</f>
        <v>57.421</v>
      </c>
      <c r="G99" s="15">
        <v>57</v>
      </c>
      <c r="H99" s="15">
        <v>19.3</v>
      </c>
      <c r="I99" s="15">
        <v>20</v>
      </c>
      <c r="J99" s="17">
        <f>(G99+H99+I99)*0.15</f>
        <v>14.445</v>
      </c>
      <c r="K99" s="15">
        <v>82.5</v>
      </c>
      <c r="L99" s="15">
        <v>73.1</v>
      </c>
      <c r="M99" s="29">
        <v>1</v>
      </c>
      <c r="N99" s="17">
        <f>(K99*0.6+L99*0.2+M99*0.2)*0.1</f>
        <v>6.432</v>
      </c>
      <c r="O99" s="15">
        <v>0</v>
      </c>
      <c r="P99" s="15">
        <v>0</v>
      </c>
      <c r="Q99" s="15">
        <v>2</v>
      </c>
      <c r="R99" s="17">
        <f>(O99+P99+Q99)*0.25</f>
        <v>0.5</v>
      </c>
      <c r="S99" s="17">
        <f>N99+R99</f>
        <v>6.932</v>
      </c>
      <c r="T99" s="15">
        <v>0</v>
      </c>
      <c r="U99" s="17">
        <f>F99+J99+S99-T99</f>
        <v>78.798</v>
      </c>
      <c r="V99" s="15">
        <v>102</v>
      </c>
      <c r="W99" s="45">
        <v>70</v>
      </c>
      <c r="X99" s="15" t="s">
        <v>52</v>
      </c>
      <c r="Y99" s="40"/>
      <c r="Z99" s="39"/>
      <c r="AA99" s="35"/>
    </row>
    <row r="100" spans="1:27">
      <c r="A100" s="15" t="s">
        <v>46</v>
      </c>
      <c r="B100" s="15">
        <v>95</v>
      </c>
      <c r="C100" s="42" t="s">
        <v>148</v>
      </c>
      <c r="D100" s="22">
        <v>79.18</v>
      </c>
      <c r="E100" s="15">
        <v>0</v>
      </c>
      <c r="F100" s="17">
        <f>D100*0.7</f>
        <v>55.426</v>
      </c>
      <c r="G100" s="15">
        <v>55</v>
      </c>
      <c r="H100" s="15">
        <v>19.6</v>
      </c>
      <c r="I100" s="15">
        <v>20</v>
      </c>
      <c r="J100" s="17">
        <f>(G100+H100+I100)*0.15</f>
        <v>14.19</v>
      </c>
      <c r="K100" s="15">
        <v>80.5</v>
      </c>
      <c r="L100" s="15">
        <v>69.8</v>
      </c>
      <c r="M100" s="29">
        <v>1</v>
      </c>
      <c r="N100" s="17">
        <f>(K100*0.6+L100*0.2+M100*0.2)*0.1</f>
        <v>6.246</v>
      </c>
      <c r="O100" s="15">
        <v>4</v>
      </c>
      <c r="P100" s="15">
        <v>0.7</v>
      </c>
      <c r="Q100" s="15">
        <v>7</v>
      </c>
      <c r="R100" s="17">
        <f>(O100+P100+Q100)*0.25</f>
        <v>2.925</v>
      </c>
      <c r="S100" s="17">
        <f>N100+R100</f>
        <v>9.171</v>
      </c>
      <c r="T100" s="15">
        <v>0</v>
      </c>
      <c r="U100" s="17">
        <f>F100+J100+S100-T100</f>
        <v>78.787</v>
      </c>
      <c r="V100" s="15">
        <v>103</v>
      </c>
      <c r="W100" s="45">
        <v>63</v>
      </c>
      <c r="X100" s="15" t="s">
        <v>52</v>
      </c>
      <c r="Y100" s="40"/>
      <c r="Z100" s="39"/>
      <c r="AA100" s="35"/>
    </row>
    <row r="101" spans="1:27">
      <c r="A101" s="15" t="s">
        <v>39</v>
      </c>
      <c r="B101" s="15">
        <v>96</v>
      </c>
      <c r="C101" s="15" t="s">
        <v>149</v>
      </c>
      <c r="D101" s="15">
        <v>77.1</v>
      </c>
      <c r="E101" s="18">
        <v>0</v>
      </c>
      <c r="F101" s="19">
        <v>53.97</v>
      </c>
      <c r="G101" s="15">
        <v>60</v>
      </c>
      <c r="H101" s="15">
        <v>20</v>
      </c>
      <c r="I101" s="15">
        <v>20</v>
      </c>
      <c r="J101" s="17">
        <f>(G101+H101+I101)*0.15</f>
        <v>15</v>
      </c>
      <c r="K101" s="17">
        <v>86</v>
      </c>
      <c r="L101" s="17">
        <v>76.9</v>
      </c>
      <c r="M101" s="29">
        <v>1</v>
      </c>
      <c r="N101" s="22">
        <f>(K101*60%+L101*20%+M101*20%)*10%</f>
        <v>6.718</v>
      </c>
      <c r="O101" s="15">
        <v>4</v>
      </c>
      <c r="P101" s="17">
        <v>0.1</v>
      </c>
      <c r="Q101" s="15">
        <v>8</v>
      </c>
      <c r="R101" s="17">
        <v>3.025</v>
      </c>
      <c r="S101" s="17">
        <v>9.75</v>
      </c>
      <c r="T101" s="15">
        <v>0</v>
      </c>
      <c r="U101" s="17">
        <f>F101+J101+S101</f>
        <v>78.72</v>
      </c>
      <c r="V101" s="15">
        <v>105</v>
      </c>
      <c r="W101" s="45">
        <v>65</v>
      </c>
      <c r="X101" s="15"/>
      <c r="Y101" s="40"/>
      <c r="Z101" s="39"/>
      <c r="AA101" s="35"/>
    </row>
    <row r="102" spans="1:27">
      <c r="A102" s="15" t="s">
        <v>53</v>
      </c>
      <c r="B102" s="15">
        <v>97</v>
      </c>
      <c r="C102" s="15" t="s">
        <v>150</v>
      </c>
      <c r="D102" s="24">
        <v>82.69</v>
      </c>
      <c r="E102" s="15">
        <v>0</v>
      </c>
      <c r="F102" s="19">
        <f>(D102+E102)*70%</f>
        <v>57.883</v>
      </c>
      <c r="G102" s="15">
        <v>57</v>
      </c>
      <c r="H102" s="15">
        <v>19.78</v>
      </c>
      <c r="I102" s="15">
        <v>18</v>
      </c>
      <c r="J102" s="17">
        <f>(I102+H102+G102)*0.15</f>
        <v>14.217</v>
      </c>
      <c r="K102" s="17">
        <v>86</v>
      </c>
      <c r="L102" s="15">
        <v>69.7</v>
      </c>
      <c r="M102" s="29">
        <v>1</v>
      </c>
      <c r="N102" s="17">
        <f>(K102*0.6+L102*0.2+M102*0.2)*0.1</f>
        <v>6.574</v>
      </c>
      <c r="O102" s="15">
        <v>0</v>
      </c>
      <c r="P102" s="15">
        <v>0</v>
      </c>
      <c r="Q102" s="15">
        <v>0</v>
      </c>
      <c r="R102" s="17">
        <v>0</v>
      </c>
      <c r="S102" s="17">
        <f>SUM(N102,R102)</f>
        <v>6.574</v>
      </c>
      <c r="T102" s="15">
        <v>0</v>
      </c>
      <c r="U102" s="17">
        <f>F102+J102+S102-T102</f>
        <v>78.674</v>
      </c>
      <c r="V102" s="15">
        <v>84</v>
      </c>
      <c r="W102" s="45">
        <v>65</v>
      </c>
      <c r="X102" s="15" t="s">
        <v>52</v>
      </c>
      <c r="Y102" s="40"/>
      <c r="Z102" s="39"/>
      <c r="AA102" s="35"/>
    </row>
    <row r="103" spans="1:27">
      <c r="A103" s="15" t="s">
        <v>42</v>
      </c>
      <c r="B103" s="15">
        <v>98</v>
      </c>
      <c r="C103" s="15" t="s">
        <v>151</v>
      </c>
      <c r="D103" s="21">
        <v>82.43</v>
      </c>
      <c r="E103" s="15">
        <v>0</v>
      </c>
      <c r="F103" s="17">
        <f>D103*0.7</f>
        <v>57.701</v>
      </c>
      <c r="G103" s="15">
        <v>57</v>
      </c>
      <c r="H103" s="15">
        <v>20</v>
      </c>
      <c r="I103" s="15">
        <v>20</v>
      </c>
      <c r="J103" s="17">
        <f t="shared" ref="J103:J108" si="13">(G103+H103+I103)*0.15</f>
        <v>14.55</v>
      </c>
      <c r="K103" s="15">
        <v>79.5</v>
      </c>
      <c r="L103" s="15">
        <v>70.2</v>
      </c>
      <c r="M103" s="29">
        <v>1</v>
      </c>
      <c r="N103" s="17">
        <f>(K103*0.6+L103*0.2+M103*0.2)*0.1</f>
        <v>6.194</v>
      </c>
      <c r="O103" s="15">
        <v>0</v>
      </c>
      <c r="P103" s="15">
        <v>0.75</v>
      </c>
      <c r="Q103" s="15">
        <v>0</v>
      </c>
      <c r="R103" s="17">
        <v>0.188</v>
      </c>
      <c r="S103" s="17">
        <f>N103+R103</f>
        <v>6.382</v>
      </c>
      <c r="T103" s="15">
        <v>0</v>
      </c>
      <c r="U103" s="17">
        <f>F103+J103+S103-T103</f>
        <v>78.633</v>
      </c>
      <c r="V103" s="15">
        <v>85</v>
      </c>
      <c r="W103" s="45">
        <v>72</v>
      </c>
      <c r="X103" s="15" t="s">
        <v>52</v>
      </c>
      <c r="Y103" s="40"/>
      <c r="Z103" s="39"/>
      <c r="AA103" s="35"/>
    </row>
    <row r="104" spans="1:27">
      <c r="A104" s="15" t="s">
        <v>39</v>
      </c>
      <c r="B104" s="15">
        <v>99</v>
      </c>
      <c r="C104" s="15" t="s">
        <v>152</v>
      </c>
      <c r="D104" s="15">
        <v>80.88</v>
      </c>
      <c r="E104" s="18">
        <v>0.25</v>
      </c>
      <c r="F104" s="22">
        <v>56.917</v>
      </c>
      <c r="G104" s="15">
        <v>59</v>
      </c>
      <c r="H104" s="15">
        <v>20</v>
      </c>
      <c r="I104" s="15">
        <v>20</v>
      </c>
      <c r="J104" s="17">
        <f t="shared" si="13"/>
        <v>14.85</v>
      </c>
      <c r="K104" s="17">
        <v>83.5</v>
      </c>
      <c r="L104" s="15">
        <v>50.9</v>
      </c>
      <c r="M104" s="29">
        <v>1</v>
      </c>
      <c r="N104" s="22">
        <f>(K104*60%+L104*20%+M104*20%)*10%</f>
        <v>6.048</v>
      </c>
      <c r="O104" s="15">
        <v>0</v>
      </c>
      <c r="P104" s="17">
        <v>0</v>
      </c>
      <c r="Q104" s="15">
        <v>2</v>
      </c>
      <c r="R104" s="17">
        <v>0.5</v>
      </c>
      <c r="S104" s="17">
        <v>6.55</v>
      </c>
      <c r="T104" s="15">
        <v>0</v>
      </c>
      <c r="U104" s="17">
        <f>F104+J104+S104</f>
        <v>78.317</v>
      </c>
      <c r="V104" s="15">
        <v>107</v>
      </c>
      <c r="W104" s="45">
        <v>67</v>
      </c>
      <c r="X104" s="15" t="s">
        <v>52</v>
      </c>
      <c r="Y104" s="40"/>
      <c r="Z104" s="39"/>
      <c r="AA104" s="35"/>
    </row>
    <row r="105" spans="1:27">
      <c r="A105" s="15" t="s">
        <v>39</v>
      </c>
      <c r="B105" s="15">
        <v>100</v>
      </c>
      <c r="C105" s="15" t="s">
        <v>153</v>
      </c>
      <c r="D105" s="15">
        <v>72.85</v>
      </c>
      <c r="E105" s="18">
        <v>0</v>
      </c>
      <c r="F105" s="19">
        <v>50.995</v>
      </c>
      <c r="G105" s="15">
        <v>57</v>
      </c>
      <c r="H105" s="15">
        <v>20</v>
      </c>
      <c r="I105" s="15">
        <v>20</v>
      </c>
      <c r="J105" s="17">
        <f t="shared" si="13"/>
        <v>14.55</v>
      </c>
      <c r="K105" s="17">
        <v>87</v>
      </c>
      <c r="L105" s="17">
        <v>72.3</v>
      </c>
      <c r="M105" s="29">
        <v>1</v>
      </c>
      <c r="N105" s="22">
        <f>(K105*60%+L105*20%+M105*20%)*10%</f>
        <v>6.686</v>
      </c>
      <c r="O105" s="15">
        <v>0</v>
      </c>
      <c r="P105" s="17">
        <v>0</v>
      </c>
      <c r="Q105" s="15">
        <v>29</v>
      </c>
      <c r="R105" s="17">
        <v>5.9</v>
      </c>
      <c r="S105" s="17">
        <v>12.59</v>
      </c>
      <c r="T105" s="15">
        <v>0</v>
      </c>
      <c r="U105" s="17">
        <f>F105+J105+S105</f>
        <v>78.135</v>
      </c>
      <c r="V105" s="15">
        <v>108</v>
      </c>
      <c r="W105" s="45">
        <v>67</v>
      </c>
      <c r="X105" s="15" t="s">
        <v>52</v>
      </c>
      <c r="Y105" s="40"/>
      <c r="Z105" s="39"/>
      <c r="AA105" s="35"/>
    </row>
    <row r="106" spans="1:27">
      <c r="A106" s="15" t="s">
        <v>46</v>
      </c>
      <c r="B106" s="15">
        <v>101</v>
      </c>
      <c r="C106" s="15" t="s">
        <v>154</v>
      </c>
      <c r="D106" s="22">
        <v>81.6</v>
      </c>
      <c r="E106" s="15">
        <v>0</v>
      </c>
      <c r="F106" s="17">
        <f>D106*0.7</f>
        <v>57.12</v>
      </c>
      <c r="G106" s="15">
        <v>57</v>
      </c>
      <c r="H106" s="15">
        <v>19.2</v>
      </c>
      <c r="I106" s="15">
        <v>20</v>
      </c>
      <c r="J106" s="17">
        <f t="shared" si="13"/>
        <v>14.43</v>
      </c>
      <c r="K106" s="15">
        <v>87</v>
      </c>
      <c r="L106" s="15">
        <v>61.3</v>
      </c>
      <c r="M106" s="30">
        <v>1</v>
      </c>
      <c r="N106" s="17">
        <f>(K106*0.6+L106*0.2+M106*0.2)*0.1</f>
        <v>6.466</v>
      </c>
      <c r="O106" s="15">
        <v>0</v>
      </c>
      <c r="P106" s="15">
        <v>0</v>
      </c>
      <c r="Q106" s="15">
        <v>0</v>
      </c>
      <c r="R106" s="17">
        <f>(O106+P106+Q106)*0.25</f>
        <v>0</v>
      </c>
      <c r="S106" s="17">
        <f>N106+R106</f>
        <v>6.466</v>
      </c>
      <c r="T106" s="15">
        <v>0</v>
      </c>
      <c r="U106" s="17">
        <f>F106+J106+S106-T106</f>
        <v>78.016</v>
      </c>
      <c r="V106" s="15">
        <v>109</v>
      </c>
      <c r="W106" s="45">
        <v>72</v>
      </c>
      <c r="X106" s="15" t="s">
        <v>52</v>
      </c>
      <c r="Y106" s="40"/>
      <c r="Z106" s="39"/>
      <c r="AA106" s="35"/>
    </row>
    <row r="107" spans="1:27">
      <c r="A107" s="15" t="s">
        <v>39</v>
      </c>
      <c r="B107" s="15">
        <v>102</v>
      </c>
      <c r="C107" s="15" t="s">
        <v>155</v>
      </c>
      <c r="D107" s="42">
        <v>80.73</v>
      </c>
      <c r="E107" s="18">
        <v>0</v>
      </c>
      <c r="F107" s="19">
        <v>56.511</v>
      </c>
      <c r="G107" s="15">
        <v>57</v>
      </c>
      <c r="H107" s="15">
        <v>20</v>
      </c>
      <c r="I107" s="15">
        <v>20</v>
      </c>
      <c r="J107" s="17">
        <f t="shared" si="13"/>
        <v>14.55</v>
      </c>
      <c r="K107" s="15">
        <v>88</v>
      </c>
      <c r="L107" s="15">
        <v>80.2</v>
      </c>
      <c r="M107" s="29">
        <v>1</v>
      </c>
      <c r="N107" s="22">
        <f>(K107*60%+L107*20%+M107*20%)*10%</f>
        <v>6.904</v>
      </c>
      <c r="O107" s="15">
        <v>0.1</v>
      </c>
      <c r="P107" s="15">
        <v>0</v>
      </c>
      <c r="Q107" s="15">
        <v>0</v>
      </c>
      <c r="R107" s="17">
        <v>0.025</v>
      </c>
      <c r="S107" s="17">
        <v>6.925</v>
      </c>
      <c r="T107" s="15">
        <v>0</v>
      </c>
      <c r="U107" s="17">
        <v>77.99</v>
      </c>
      <c r="V107" s="15">
        <v>110</v>
      </c>
      <c r="W107" s="45">
        <v>63</v>
      </c>
      <c r="X107" s="15"/>
      <c r="Y107" s="40"/>
      <c r="Z107" s="39"/>
      <c r="AA107" s="35"/>
    </row>
    <row r="108" spans="1:27">
      <c r="A108" s="15" t="s">
        <v>46</v>
      </c>
      <c r="B108" s="15">
        <v>103</v>
      </c>
      <c r="C108" s="15" t="s">
        <v>156</v>
      </c>
      <c r="D108" s="22">
        <v>79.82</v>
      </c>
      <c r="E108" s="15">
        <v>0</v>
      </c>
      <c r="F108" s="17">
        <f>D108*0.7</f>
        <v>55.874</v>
      </c>
      <c r="G108" s="15">
        <v>56</v>
      </c>
      <c r="H108" s="15">
        <v>19.7</v>
      </c>
      <c r="I108" s="15">
        <v>20</v>
      </c>
      <c r="J108" s="17">
        <f t="shared" si="13"/>
        <v>14.355</v>
      </c>
      <c r="K108" s="15">
        <v>86</v>
      </c>
      <c r="L108" s="15">
        <v>69.7</v>
      </c>
      <c r="M108" s="30">
        <v>1</v>
      </c>
      <c r="N108" s="17">
        <f t="shared" ref="N108:N113" si="14">(K108*0.6+L108*0.2+M108*0.2)*0.1</f>
        <v>6.574</v>
      </c>
      <c r="O108" s="15">
        <v>0</v>
      </c>
      <c r="P108" s="15">
        <v>0.7</v>
      </c>
      <c r="Q108" s="15">
        <v>4</v>
      </c>
      <c r="R108" s="17">
        <f>(O108+P108+Q108)*0.25</f>
        <v>1.175</v>
      </c>
      <c r="S108" s="17">
        <f>N108+R108</f>
        <v>7.749</v>
      </c>
      <c r="T108" s="15">
        <v>0</v>
      </c>
      <c r="U108" s="17">
        <f t="shared" ref="U108:U113" si="15">F108+J108+S108-T108</f>
        <v>77.978</v>
      </c>
      <c r="V108" s="15">
        <v>111</v>
      </c>
      <c r="W108" s="45">
        <v>67</v>
      </c>
      <c r="X108" s="15" t="s">
        <v>52</v>
      </c>
      <c r="Y108" s="40"/>
      <c r="Z108" s="39"/>
      <c r="AA108" s="35"/>
    </row>
    <row r="109" spans="1:27">
      <c r="A109" s="15" t="s">
        <v>53</v>
      </c>
      <c r="B109" s="15">
        <v>104</v>
      </c>
      <c r="C109" s="15" t="s">
        <v>157</v>
      </c>
      <c r="D109" s="21">
        <v>80.06</v>
      </c>
      <c r="E109" s="15">
        <v>0</v>
      </c>
      <c r="F109" s="19">
        <f>(D109+E109)*70%</f>
        <v>56.042</v>
      </c>
      <c r="G109" s="15">
        <v>58</v>
      </c>
      <c r="H109" s="15">
        <v>19.75</v>
      </c>
      <c r="I109" s="15">
        <v>20</v>
      </c>
      <c r="J109" s="17">
        <f>(I109+H109+G109)*0.15</f>
        <v>14.6625</v>
      </c>
      <c r="K109" s="17">
        <v>89</v>
      </c>
      <c r="L109" s="17">
        <v>84.3</v>
      </c>
      <c r="M109" s="29">
        <v>1</v>
      </c>
      <c r="N109" s="17">
        <f t="shared" si="14"/>
        <v>7.046</v>
      </c>
      <c r="O109" s="15">
        <v>0</v>
      </c>
      <c r="P109" s="17">
        <v>0</v>
      </c>
      <c r="Q109" s="15">
        <v>0</v>
      </c>
      <c r="R109" s="17">
        <v>0</v>
      </c>
      <c r="S109" s="17">
        <f>SUM(N109,R109)</f>
        <v>7.046</v>
      </c>
      <c r="T109" s="15">
        <v>0</v>
      </c>
      <c r="U109" s="17">
        <f t="shared" si="15"/>
        <v>77.7505</v>
      </c>
      <c r="V109" s="15">
        <v>93</v>
      </c>
      <c r="W109" s="45">
        <v>57</v>
      </c>
      <c r="X109" s="15" t="s">
        <v>135</v>
      </c>
      <c r="Y109" s="40"/>
      <c r="Z109" s="39"/>
      <c r="AA109" s="35"/>
    </row>
    <row r="110" spans="1:27">
      <c r="A110" s="15" t="s">
        <v>42</v>
      </c>
      <c r="B110" s="15">
        <v>105</v>
      </c>
      <c r="C110" s="15" t="s">
        <v>158</v>
      </c>
      <c r="D110" s="21">
        <v>77.63</v>
      </c>
      <c r="E110" s="15">
        <v>0</v>
      </c>
      <c r="F110" s="17">
        <f>D110*0.7</f>
        <v>54.341</v>
      </c>
      <c r="G110" s="15">
        <v>58</v>
      </c>
      <c r="H110" s="15">
        <v>20</v>
      </c>
      <c r="I110" s="15">
        <v>20</v>
      </c>
      <c r="J110" s="17">
        <f>(G110+H110+I110)*0.15</f>
        <v>14.7</v>
      </c>
      <c r="K110" s="15">
        <v>78.5</v>
      </c>
      <c r="L110" s="15">
        <v>72.7</v>
      </c>
      <c r="M110" s="29">
        <v>1</v>
      </c>
      <c r="N110" s="17">
        <f t="shared" si="14"/>
        <v>6.184</v>
      </c>
      <c r="O110" s="15">
        <v>0</v>
      </c>
      <c r="P110" s="15">
        <v>0.1</v>
      </c>
      <c r="Q110" s="15">
        <v>10</v>
      </c>
      <c r="R110" s="17">
        <v>2.525</v>
      </c>
      <c r="S110" s="17">
        <f>N110+R110</f>
        <v>8.709</v>
      </c>
      <c r="T110" s="15">
        <v>0</v>
      </c>
      <c r="U110" s="17">
        <f t="shared" si="15"/>
        <v>77.75</v>
      </c>
      <c r="V110" s="15">
        <v>94</v>
      </c>
      <c r="W110" s="45">
        <v>61</v>
      </c>
      <c r="X110" s="15" t="s">
        <v>52</v>
      </c>
      <c r="Y110" s="40"/>
      <c r="Z110" s="39"/>
      <c r="AA110" s="35"/>
    </row>
    <row r="111" spans="1:27">
      <c r="A111" s="15" t="s">
        <v>42</v>
      </c>
      <c r="B111" s="15">
        <v>106</v>
      </c>
      <c r="C111" s="15" t="s">
        <v>159</v>
      </c>
      <c r="D111" s="21">
        <v>78.11</v>
      </c>
      <c r="E111" s="15">
        <v>0</v>
      </c>
      <c r="F111" s="17">
        <f>D111*0.7</f>
        <v>54.677</v>
      </c>
      <c r="G111" s="15">
        <v>58</v>
      </c>
      <c r="H111" s="15">
        <v>19</v>
      </c>
      <c r="I111" s="15">
        <v>20</v>
      </c>
      <c r="J111" s="17">
        <f>(G111+H111+I111)*0.15</f>
        <v>14.55</v>
      </c>
      <c r="K111" s="15">
        <v>88.5</v>
      </c>
      <c r="L111" s="15">
        <v>78.5</v>
      </c>
      <c r="M111" s="29">
        <v>1</v>
      </c>
      <c r="N111" s="17">
        <f t="shared" si="14"/>
        <v>6.9</v>
      </c>
      <c r="O111" s="15">
        <v>0</v>
      </c>
      <c r="P111" s="15">
        <v>0.3</v>
      </c>
      <c r="Q111" s="15">
        <v>6</v>
      </c>
      <c r="R111" s="17">
        <v>1.575</v>
      </c>
      <c r="S111" s="17">
        <f>N111+R111</f>
        <v>8.475</v>
      </c>
      <c r="T111" s="15">
        <v>0</v>
      </c>
      <c r="U111" s="17">
        <f t="shared" si="15"/>
        <v>77.702</v>
      </c>
      <c r="V111" s="15">
        <v>95</v>
      </c>
      <c r="W111" s="45">
        <v>66</v>
      </c>
      <c r="X111" s="15"/>
      <c r="Y111" s="40"/>
      <c r="Z111" s="39"/>
      <c r="AA111" s="35"/>
    </row>
    <row r="112" spans="1:27">
      <c r="A112" s="15" t="s">
        <v>53</v>
      </c>
      <c r="B112" s="15">
        <v>107</v>
      </c>
      <c r="C112" s="15" t="s">
        <v>160</v>
      </c>
      <c r="D112" s="24">
        <v>79.85</v>
      </c>
      <c r="E112" s="15">
        <v>0</v>
      </c>
      <c r="F112" s="19">
        <f>(D112+E112)*70%</f>
        <v>55.895</v>
      </c>
      <c r="G112" s="15">
        <v>57</v>
      </c>
      <c r="H112" s="15">
        <v>19.82</v>
      </c>
      <c r="I112" s="15">
        <v>20</v>
      </c>
      <c r="J112" s="17">
        <f>(I112+H112+G112)*0.15</f>
        <v>14.523</v>
      </c>
      <c r="K112" s="17">
        <v>86.5</v>
      </c>
      <c r="L112" s="15">
        <v>73.9</v>
      </c>
      <c r="M112" s="29">
        <v>1</v>
      </c>
      <c r="N112" s="17">
        <f t="shared" si="14"/>
        <v>6.688</v>
      </c>
      <c r="O112" s="15">
        <v>0</v>
      </c>
      <c r="P112" s="31">
        <v>0.1</v>
      </c>
      <c r="Q112" s="15">
        <v>2</v>
      </c>
      <c r="R112" s="17">
        <v>0.525</v>
      </c>
      <c r="S112" s="17">
        <f>SUM(N112,R112)</f>
        <v>7.213</v>
      </c>
      <c r="T112" s="15">
        <v>0</v>
      </c>
      <c r="U112" s="17">
        <f t="shared" si="15"/>
        <v>77.631</v>
      </c>
      <c r="V112" s="15">
        <v>96</v>
      </c>
      <c r="W112" s="45">
        <v>65</v>
      </c>
      <c r="X112" s="15" t="s">
        <v>52</v>
      </c>
      <c r="Y112" s="40"/>
      <c r="Z112" s="39"/>
      <c r="AA112" s="35"/>
    </row>
    <row r="113" spans="1:27">
      <c r="A113" s="15" t="s">
        <v>46</v>
      </c>
      <c r="B113" s="15">
        <v>108</v>
      </c>
      <c r="C113" s="15" t="s">
        <v>161</v>
      </c>
      <c r="D113" s="22">
        <v>75.89</v>
      </c>
      <c r="E113" s="15">
        <v>0</v>
      </c>
      <c r="F113" s="17">
        <f>D113*0.7</f>
        <v>53.123</v>
      </c>
      <c r="G113" s="15">
        <v>55</v>
      </c>
      <c r="H113" s="15">
        <v>19.1</v>
      </c>
      <c r="I113" s="15">
        <v>20</v>
      </c>
      <c r="J113" s="17">
        <f>(G113+H113+I113)*0.15</f>
        <v>14.115</v>
      </c>
      <c r="K113" s="15">
        <v>82</v>
      </c>
      <c r="L113" s="15">
        <v>67.5</v>
      </c>
      <c r="M113" s="30">
        <v>1</v>
      </c>
      <c r="N113" s="17">
        <f t="shared" si="14"/>
        <v>6.29</v>
      </c>
      <c r="O113" s="15">
        <v>2</v>
      </c>
      <c r="P113" s="15">
        <v>0</v>
      </c>
      <c r="Q113" s="15">
        <v>14</v>
      </c>
      <c r="R113" s="17">
        <f>(O113+P113+Q113)*0.25</f>
        <v>4</v>
      </c>
      <c r="S113" s="17">
        <f>N113+R113</f>
        <v>10.29</v>
      </c>
      <c r="T113" s="15">
        <v>0</v>
      </c>
      <c r="U113" s="17">
        <f t="shared" si="15"/>
        <v>77.528</v>
      </c>
      <c r="V113" s="15">
        <v>112</v>
      </c>
      <c r="W113" s="45">
        <v>61</v>
      </c>
      <c r="X113" s="15" t="s">
        <v>52</v>
      </c>
      <c r="Y113" s="40"/>
      <c r="Z113" s="39"/>
      <c r="AA113" s="35"/>
    </row>
    <row r="114" spans="1:27">
      <c r="A114" s="15" t="s">
        <v>39</v>
      </c>
      <c r="B114" s="15">
        <v>109</v>
      </c>
      <c r="C114" s="15" t="s">
        <v>162</v>
      </c>
      <c r="D114" s="15">
        <v>77.84</v>
      </c>
      <c r="E114" s="18">
        <v>0</v>
      </c>
      <c r="F114" s="19">
        <v>54.488</v>
      </c>
      <c r="G114" s="15">
        <v>57</v>
      </c>
      <c r="H114" s="15">
        <v>20</v>
      </c>
      <c r="I114" s="15">
        <v>20</v>
      </c>
      <c r="J114" s="17">
        <f>(G114+H114+I114)*0.15</f>
        <v>14.55</v>
      </c>
      <c r="K114" s="17">
        <v>86</v>
      </c>
      <c r="L114" s="17">
        <v>74.4</v>
      </c>
      <c r="M114" s="29">
        <v>1</v>
      </c>
      <c r="N114" s="22">
        <f>(K114*60%+L114*20%+M114*20%)*10%</f>
        <v>6.668</v>
      </c>
      <c r="O114" s="15">
        <v>0</v>
      </c>
      <c r="P114" s="17">
        <v>0</v>
      </c>
      <c r="Q114" s="15">
        <v>5</v>
      </c>
      <c r="R114" s="17">
        <v>1.25</v>
      </c>
      <c r="S114" s="17">
        <v>7.92</v>
      </c>
      <c r="T114" s="15">
        <v>0</v>
      </c>
      <c r="U114" s="17">
        <f>F114+J114+S114</f>
        <v>76.958</v>
      </c>
      <c r="V114" s="15">
        <v>113</v>
      </c>
      <c r="W114" s="45">
        <v>58</v>
      </c>
      <c r="X114" s="15" t="s">
        <v>135</v>
      </c>
      <c r="Y114" s="40"/>
      <c r="Z114" s="39"/>
      <c r="AA114" s="35"/>
    </row>
    <row r="115" spans="1:27">
      <c r="A115" s="15" t="s">
        <v>42</v>
      </c>
      <c r="B115" s="15">
        <v>110</v>
      </c>
      <c r="C115" s="15" t="s">
        <v>163</v>
      </c>
      <c r="D115" s="43">
        <v>79.16</v>
      </c>
      <c r="E115" s="15">
        <v>0</v>
      </c>
      <c r="F115" s="17">
        <f>D115*0.7</f>
        <v>55.412</v>
      </c>
      <c r="G115" s="15">
        <v>56</v>
      </c>
      <c r="H115" s="15">
        <v>19</v>
      </c>
      <c r="I115" s="15">
        <v>20</v>
      </c>
      <c r="J115" s="17">
        <f>(G115+H115+I115)*0.15</f>
        <v>14.25</v>
      </c>
      <c r="K115" s="15">
        <v>79</v>
      </c>
      <c r="L115" s="15">
        <v>70.6</v>
      </c>
      <c r="M115" s="30">
        <v>0.95</v>
      </c>
      <c r="N115" s="17">
        <f>(K115*0.6+L115*0.2+M115*0.2)*0.1</f>
        <v>6.171</v>
      </c>
      <c r="O115" s="15">
        <v>4</v>
      </c>
      <c r="P115" s="15">
        <v>0.25</v>
      </c>
      <c r="Q115" s="15">
        <v>0</v>
      </c>
      <c r="R115" s="17">
        <v>1.063</v>
      </c>
      <c r="S115" s="17">
        <f>N115+R115</f>
        <v>7.234</v>
      </c>
      <c r="T115" s="15">
        <v>0</v>
      </c>
      <c r="U115" s="17">
        <f>F115+J115+S115-T115</f>
        <v>76.896</v>
      </c>
      <c r="V115" s="15">
        <v>104</v>
      </c>
      <c r="W115" s="45">
        <v>70</v>
      </c>
      <c r="X115" s="15" t="s">
        <v>52</v>
      </c>
      <c r="Y115" s="40"/>
      <c r="Z115" s="39"/>
      <c r="AA115" s="35"/>
    </row>
    <row r="116" spans="1:27">
      <c r="A116" s="15" t="s">
        <v>42</v>
      </c>
      <c r="B116" s="15">
        <v>111</v>
      </c>
      <c r="C116" s="15" t="s">
        <v>164</v>
      </c>
      <c r="D116" s="21">
        <v>76.7</v>
      </c>
      <c r="E116" s="15">
        <v>0</v>
      </c>
      <c r="F116" s="17">
        <f>D116*0.7</f>
        <v>53.69</v>
      </c>
      <c r="G116" s="15">
        <v>56</v>
      </c>
      <c r="H116" s="15">
        <v>18</v>
      </c>
      <c r="I116" s="15">
        <v>18</v>
      </c>
      <c r="J116" s="17">
        <f>(G116+H116+I116)*0.15</f>
        <v>13.8</v>
      </c>
      <c r="K116" s="15">
        <v>80.5</v>
      </c>
      <c r="L116" s="15">
        <v>60.3</v>
      </c>
      <c r="M116" s="29">
        <v>1</v>
      </c>
      <c r="N116" s="17">
        <f>(K116*0.6+L116*0.2+M116*0.2)*0.1</f>
        <v>6.056</v>
      </c>
      <c r="O116" s="15">
        <v>4</v>
      </c>
      <c r="P116" s="15">
        <v>3.25</v>
      </c>
      <c r="Q116" s="15">
        <v>6</v>
      </c>
      <c r="R116" s="17">
        <v>3.313</v>
      </c>
      <c r="S116" s="17">
        <f>N116+R116</f>
        <v>9.369</v>
      </c>
      <c r="T116" s="15">
        <v>0</v>
      </c>
      <c r="U116" s="17">
        <f>F116+J116+S116-T116</f>
        <v>76.859</v>
      </c>
      <c r="V116" s="15">
        <v>100</v>
      </c>
      <c r="W116" s="45">
        <v>57</v>
      </c>
      <c r="X116" s="15" t="s">
        <v>52</v>
      </c>
      <c r="Y116" s="40"/>
      <c r="Z116" s="39"/>
      <c r="AA116" s="35"/>
    </row>
    <row r="117" spans="1:27">
      <c r="A117" s="15" t="s">
        <v>53</v>
      </c>
      <c r="B117" s="15">
        <v>112</v>
      </c>
      <c r="C117" s="15" t="s">
        <v>165</v>
      </c>
      <c r="D117" s="24">
        <v>79.98</v>
      </c>
      <c r="E117" s="15">
        <v>0</v>
      </c>
      <c r="F117" s="19">
        <f>(D117+E117)*70%</f>
        <v>55.986</v>
      </c>
      <c r="G117" s="15">
        <v>57</v>
      </c>
      <c r="H117" s="15">
        <v>19.79</v>
      </c>
      <c r="I117" s="15">
        <v>20</v>
      </c>
      <c r="J117" s="17">
        <f>(I117+H117+G117)*0.15</f>
        <v>14.5185</v>
      </c>
      <c r="K117" s="17">
        <v>85.5</v>
      </c>
      <c r="L117" s="17">
        <v>60</v>
      </c>
      <c r="M117" s="29">
        <v>1</v>
      </c>
      <c r="N117" s="17">
        <f>(K117*0.6+L117*0.2+M117*0.2)*0.1</f>
        <v>6.35</v>
      </c>
      <c r="O117" s="15">
        <v>0</v>
      </c>
      <c r="P117" s="17">
        <v>0</v>
      </c>
      <c r="Q117" s="15">
        <v>0</v>
      </c>
      <c r="R117" s="17">
        <v>0</v>
      </c>
      <c r="S117" s="17">
        <f>SUM(N117,R117)</f>
        <v>6.35</v>
      </c>
      <c r="T117" s="15">
        <v>0</v>
      </c>
      <c r="U117" s="17">
        <f>F117+J117+S117-T117</f>
        <v>76.8545</v>
      </c>
      <c r="V117" s="15">
        <v>101</v>
      </c>
      <c r="W117" s="45">
        <v>65</v>
      </c>
      <c r="X117" s="15" t="s">
        <v>52</v>
      </c>
      <c r="Y117" s="40"/>
      <c r="Z117" s="39"/>
      <c r="AA117" s="35"/>
    </row>
    <row r="118" spans="1:27">
      <c r="A118" s="15" t="s">
        <v>42</v>
      </c>
      <c r="B118" s="15">
        <v>113</v>
      </c>
      <c r="C118" s="15" t="s">
        <v>166</v>
      </c>
      <c r="D118" s="21">
        <v>78.35</v>
      </c>
      <c r="E118" s="15">
        <v>0</v>
      </c>
      <c r="F118" s="17">
        <f>D118*0.7</f>
        <v>54.845</v>
      </c>
      <c r="G118" s="15">
        <v>57</v>
      </c>
      <c r="H118" s="15">
        <v>19</v>
      </c>
      <c r="I118" s="15">
        <v>18</v>
      </c>
      <c r="J118" s="17">
        <f>(G118+H118+I118)*0.15</f>
        <v>14.1</v>
      </c>
      <c r="K118" s="15">
        <v>79</v>
      </c>
      <c r="L118" s="15">
        <v>72.8</v>
      </c>
      <c r="M118" s="29">
        <v>1</v>
      </c>
      <c r="N118" s="17">
        <f>(K118*0.6+L118*0.2+M118*0.2)*0.1</f>
        <v>6.216</v>
      </c>
      <c r="O118" s="15">
        <v>0</v>
      </c>
      <c r="P118" s="15">
        <v>3</v>
      </c>
      <c r="Q118" s="15">
        <v>2</v>
      </c>
      <c r="R118" s="17">
        <v>1.25</v>
      </c>
      <c r="S118" s="17">
        <f>N118+R118</f>
        <v>7.466</v>
      </c>
      <c r="T118" s="15">
        <v>0</v>
      </c>
      <c r="U118" s="17">
        <f>F118+J118+S118-T118</f>
        <v>76.411</v>
      </c>
      <c r="V118" s="15">
        <v>106</v>
      </c>
      <c r="W118" s="45">
        <v>61</v>
      </c>
      <c r="X118" s="15" t="s">
        <v>52</v>
      </c>
      <c r="Y118" s="40"/>
      <c r="Z118" s="39"/>
      <c r="AA118" s="35"/>
    </row>
    <row r="119" spans="1:27">
      <c r="A119" s="15" t="s">
        <v>42</v>
      </c>
      <c r="B119" s="15">
        <v>114</v>
      </c>
      <c r="C119" s="15" t="s">
        <v>167</v>
      </c>
      <c r="D119" s="21">
        <v>74.64</v>
      </c>
      <c r="E119" s="15">
        <v>0</v>
      </c>
      <c r="F119" s="17">
        <f>D119*0.7</f>
        <v>52.248</v>
      </c>
      <c r="G119" s="15">
        <v>57</v>
      </c>
      <c r="H119" s="15">
        <v>20</v>
      </c>
      <c r="I119" s="15">
        <v>20</v>
      </c>
      <c r="J119" s="17">
        <f>(G119+H119+I119)*0.15</f>
        <v>14.55</v>
      </c>
      <c r="K119" s="15">
        <v>83</v>
      </c>
      <c r="L119" s="15">
        <v>70.6</v>
      </c>
      <c r="M119" s="29">
        <v>1</v>
      </c>
      <c r="N119" s="17">
        <f>(K119*0.6+L119*0.2+M119*0.2)*0.1</f>
        <v>6.412</v>
      </c>
      <c r="O119" s="15">
        <v>0</v>
      </c>
      <c r="P119" s="15">
        <v>0.35</v>
      </c>
      <c r="Q119" s="15">
        <v>4</v>
      </c>
      <c r="R119" s="17">
        <v>1.088</v>
      </c>
      <c r="S119" s="17">
        <f>N119+R119</f>
        <v>7.5</v>
      </c>
      <c r="T119" s="15">
        <v>0</v>
      </c>
      <c r="U119" s="17">
        <f>F119+J119+S119-T119</f>
        <v>74.298</v>
      </c>
      <c r="V119" s="15">
        <v>114</v>
      </c>
      <c r="W119" s="45">
        <v>61</v>
      </c>
      <c r="X119" s="15" t="s">
        <v>52</v>
      </c>
      <c r="Y119" s="40"/>
      <c r="Z119" s="39"/>
      <c r="AA119" s="35"/>
    </row>
    <row r="120" spans="1:27">
      <c r="A120" s="15" t="s">
        <v>39</v>
      </c>
      <c r="B120" s="15">
        <v>115</v>
      </c>
      <c r="C120" s="15" t="s">
        <v>168</v>
      </c>
      <c r="D120" s="15">
        <v>75.19</v>
      </c>
      <c r="E120" s="18">
        <v>0</v>
      </c>
      <c r="F120" s="19">
        <v>52.633</v>
      </c>
      <c r="G120" s="15">
        <v>59</v>
      </c>
      <c r="H120" s="15">
        <v>20</v>
      </c>
      <c r="I120" s="15">
        <v>20</v>
      </c>
      <c r="J120" s="17">
        <f>(G120+H120+I120)*0.15</f>
        <v>14.85</v>
      </c>
      <c r="K120" s="17">
        <v>89.5</v>
      </c>
      <c r="L120" s="15">
        <v>70.3</v>
      </c>
      <c r="M120" s="29">
        <v>1</v>
      </c>
      <c r="N120" s="22">
        <f>(K120*60%+L120*20%+M120*20%)*10%</f>
        <v>6.796</v>
      </c>
      <c r="O120" s="15">
        <v>0</v>
      </c>
      <c r="P120" s="17">
        <v>3.7</v>
      </c>
      <c r="Q120" s="15">
        <v>2</v>
      </c>
      <c r="R120" s="17">
        <v>1.425</v>
      </c>
      <c r="S120" s="17">
        <v>8.23</v>
      </c>
      <c r="T120" s="15">
        <v>1.5</v>
      </c>
      <c r="U120" s="17">
        <v>74.21</v>
      </c>
      <c r="V120" s="15">
        <v>118</v>
      </c>
      <c r="W120" s="45">
        <v>61</v>
      </c>
      <c r="X120" s="15" t="s">
        <v>52</v>
      </c>
      <c r="Y120" s="40"/>
      <c r="Z120" s="39"/>
      <c r="AA120" s="35"/>
    </row>
    <row r="121" spans="1:27">
      <c r="A121" s="15" t="s">
        <v>42</v>
      </c>
      <c r="B121" s="15">
        <v>116</v>
      </c>
      <c r="C121" s="15" t="s">
        <v>169</v>
      </c>
      <c r="D121" s="15">
        <v>74.71</v>
      </c>
      <c r="E121" s="15">
        <v>0</v>
      </c>
      <c r="F121" s="17">
        <f>D121*0.7</f>
        <v>52.297</v>
      </c>
      <c r="G121" s="15">
        <v>57</v>
      </c>
      <c r="H121" s="15">
        <v>19</v>
      </c>
      <c r="I121" s="15">
        <v>20</v>
      </c>
      <c r="J121" s="17">
        <f>(G121+H121+I121)*0.15</f>
        <v>14.4</v>
      </c>
      <c r="K121" s="15">
        <v>80</v>
      </c>
      <c r="L121" s="15">
        <v>87.2</v>
      </c>
      <c r="M121" s="30">
        <v>0.95</v>
      </c>
      <c r="N121" s="17">
        <f>(K121*0.6+L121*0.2+M121*0.2)*0.1</f>
        <v>6.563</v>
      </c>
      <c r="O121" s="15">
        <v>2</v>
      </c>
      <c r="P121" s="15">
        <v>0</v>
      </c>
      <c r="Q121" s="15">
        <v>0</v>
      </c>
      <c r="R121" s="17">
        <v>0.5</v>
      </c>
      <c r="S121" s="17">
        <f>N121+R121</f>
        <v>7.063</v>
      </c>
      <c r="T121" s="15">
        <v>0</v>
      </c>
      <c r="U121" s="17">
        <f>F121+J121+S121-T121</f>
        <v>73.76</v>
      </c>
      <c r="V121" s="15">
        <v>115</v>
      </c>
      <c r="W121" s="45">
        <v>65</v>
      </c>
      <c r="X121" s="15"/>
      <c r="Y121" s="40"/>
      <c r="Z121" s="39"/>
      <c r="AA121" s="35"/>
    </row>
    <row r="122" spans="1:27">
      <c r="A122" s="15" t="s">
        <v>46</v>
      </c>
      <c r="B122" s="15">
        <v>117</v>
      </c>
      <c r="C122" s="15" t="s">
        <v>170</v>
      </c>
      <c r="D122" s="22">
        <v>70.87</v>
      </c>
      <c r="E122" s="15">
        <v>0</v>
      </c>
      <c r="F122" s="17">
        <f>D122*0.7</f>
        <v>49.609</v>
      </c>
      <c r="G122" s="15">
        <v>53</v>
      </c>
      <c r="H122" s="15">
        <v>19.2</v>
      </c>
      <c r="I122" s="15">
        <v>20</v>
      </c>
      <c r="J122" s="17">
        <f>(G122+H122+I122)*0.15</f>
        <v>13.83</v>
      </c>
      <c r="K122" s="15">
        <v>75</v>
      </c>
      <c r="L122" s="15">
        <v>89.2</v>
      </c>
      <c r="M122" s="30">
        <v>1</v>
      </c>
      <c r="N122" s="17">
        <f>(K122*0.6+L122*0.2+M122*0.2)*0.1</f>
        <v>6.304</v>
      </c>
      <c r="O122" s="15">
        <v>6</v>
      </c>
      <c r="P122" s="15">
        <v>3.1</v>
      </c>
      <c r="Q122" s="15">
        <v>25</v>
      </c>
      <c r="R122" s="17">
        <v>5.3525</v>
      </c>
      <c r="S122" s="17">
        <f>N122+R122</f>
        <v>11.6565</v>
      </c>
      <c r="T122" s="15">
        <v>1.5</v>
      </c>
      <c r="U122" s="17">
        <f>F122+J122+S122-T122</f>
        <v>73.5955</v>
      </c>
      <c r="V122" s="15">
        <v>119</v>
      </c>
      <c r="W122" s="45">
        <v>60</v>
      </c>
      <c r="X122" s="15"/>
      <c r="Y122" s="40"/>
      <c r="Z122" s="39"/>
      <c r="AA122" s="35"/>
    </row>
    <row r="123" spans="1:27">
      <c r="A123" s="15" t="s">
        <v>39</v>
      </c>
      <c r="B123" s="15">
        <v>118</v>
      </c>
      <c r="C123" s="15" t="s">
        <v>171</v>
      </c>
      <c r="D123" s="15">
        <v>73.46</v>
      </c>
      <c r="E123" s="15">
        <v>0</v>
      </c>
      <c r="F123" s="19">
        <v>51.422</v>
      </c>
      <c r="G123" s="15">
        <v>57</v>
      </c>
      <c r="H123" s="15">
        <v>20</v>
      </c>
      <c r="I123" s="15">
        <v>20</v>
      </c>
      <c r="J123" s="17">
        <v>14.55</v>
      </c>
      <c r="K123" s="15">
        <v>83.5</v>
      </c>
      <c r="L123" s="15">
        <v>75</v>
      </c>
      <c r="M123" s="29">
        <v>1</v>
      </c>
      <c r="N123" s="17">
        <v>6.53</v>
      </c>
      <c r="O123" s="15">
        <v>0</v>
      </c>
      <c r="P123" s="15">
        <v>0.1</v>
      </c>
      <c r="Q123" s="15">
        <v>3</v>
      </c>
      <c r="R123" s="17">
        <v>0.775</v>
      </c>
      <c r="S123" s="17">
        <v>7.5</v>
      </c>
      <c r="T123" s="15">
        <v>0</v>
      </c>
      <c r="U123" s="17">
        <v>73.47</v>
      </c>
      <c r="V123" s="15">
        <v>120</v>
      </c>
      <c r="W123" s="45">
        <v>50</v>
      </c>
      <c r="X123" s="15" t="s">
        <v>135</v>
      </c>
      <c r="Y123" s="40"/>
      <c r="Z123" s="39"/>
      <c r="AA123" s="35"/>
    </row>
    <row r="124" spans="1:27">
      <c r="A124" s="15" t="s">
        <v>42</v>
      </c>
      <c r="B124" s="15">
        <v>119</v>
      </c>
      <c r="C124" s="15" t="s">
        <v>172</v>
      </c>
      <c r="D124" s="21">
        <v>77.91</v>
      </c>
      <c r="E124" s="15">
        <v>0</v>
      </c>
      <c r="F124" s="17">
        <f>D124*0.7</f>
        <v>54.537</v>
      </c>
      <c r="G124" s="15">
        <v>56</v>
      </c>
      <c r="H124" s="15">
        <v>19</v>
      </c>
      <c r="I124" s="15">
        <v>20</v>
      </c>
      <c r="J124" s="17">
        <f>(G124+H124+I124)*0.15</f>
        <v>14.25</v>
      </c>
      <c r="K124" s="15">
        <v>79</v>
      </c>
      <c r="L124" s="15">
        <v>63.8</v>
      </c>
      <c r="M124" s="29">
        <v>1</v>
      </c>
      <c r="N124" s="17">
        <f>(K124*0.6+L124*0.2+M124*0.2)*0.1</f>
        <v>6.036</v>
      </c>
      <c r="O124" s="15">
        <v>0</v>
      </c>
      <c r="P124" s="15">
        <v>0</v>
      </c>
      <c r="Q124" s="15">
        <v>0</v>
      </c>
      <c r="R124" s="17">
        <v>0</v>
      </c>
      <c r="S124" s="17">
        <f>N124+R124</f>
        <v>6.036</v>
      </c>
      <c r="T124" s="15">
        <v>1.5</v>
      </c>
      <c r="U124" s="17">
        <f>F124+J124+S124-T124</f>
        <v>73.323</v>
      </c>
      <c r="V124" s="15">
        <v>116</v>
      </c>
      <c r="W124" s="45">
        <v>70</v>
      </c>
      <c r="X124" s="15" t="s">
        <v>52</v>
      </c>
      <c r="Y124" s="40"/>
      <c r="Z124" s="39"/>
      <c r="AA124" s="35"/>
    </row>
    <row r="125" spans="1:27">
      <c r="A125" s="15" t="s">
        <v>53</v>
      </c>
      <c r="B125" s="15">
        <v>120</v>
      </c>
      <c r="C125" s="15" t="s">
        <v>173</v>
      </c>
      <c r="D125" s="15">
        <v>75.6</v>
      </c>
      <c r="E125" s="15">
        <v>0</v>
      </c>
      <c r="F125" s="19">
        <f>(D125+E125)*70%</f>
        <v>52.92</v>
      </c>
      <c r="G125" s="15">
        <v>57</v>
      </c>
      <c r="H125" s="15">
        <v>19.71</v>
      </c>
      <c r="I125" s="15">
        <v>18</v>
      </c>
      <c r="J125" s="17">
        <f>(I125+H125+G125)*0.15</f>
        <v>14.2065</v>
      </c>
      <c r="K125" s="17">
        <v>90</v>
      </c>
      <c r="L125" s="15">
        <v>64.6</v>
      </c>
      <c r="M125" s="29">
        <v>1</v>
      </c>
      <c r="N125" s="17">
        <f>(K125*0.6+L125*0.2+M125*0.2)*0.1</f>
        <v>6.712</v>
      </c>
      <c r="O125" s="15">
        <v>0</v>
      </c>
      <c r="P125" s="17">
        <v>0.1</v>
      </c>
      <c r="Q125" s="15">
        <v>2</v>
      </c>
      <c r="R125" s="17">
        <v>0.525</v>
      </c>
      <c r="S125" s="17">
        <f>SUM(N125,R125)</f>
        <v>7.237</v>
      </c>
      <c r="T125" s="15">
        <v>1.5</v>
      </c>
      <c r="U125" s="17">
        <f>F125+J125+S125-T125</f>
        <v>72.8635</v>
      </c>
      <c r="V125" s="15">
        <v>117</v>
      </c>
      <c r="W125" s="45">
        <v>65</v>
      </c>
      <c r="X125" s="15" t="s">
        <v>52</v>
      </c>
      <c r="Y125" s="40"/>
      <c r="Z125" s="39"/>
      <c r="AA125" s="35"/>
    </row>
    <row r="126" spans="1:27">
      <c r="A126" s="15" t="s">
        <v>39</v>
      </c>
      <c r="B126" s="15">
        <v>121</v>
      </c>
      <c r="C126" s="15" t="s">
        <v>174</v>
      </c>
      <c r="D126" s="15">
        <v>73.38</v>
      </c>
      <c r="E126" s="18">
        <v>0</v>
      </c>
      <c r="F126" s="19">
        <v>51.366</v>
      </c>
      <c r="G126" s="15">
        <v>57</v>
      </c>
      <c r="H126" s="15">
        <v>20</v>
      </c>
      <c r="I126" s="15">
        <v>20</v>
      </c>
      <c r="J126" s="17">
        <f>(G126+H126+I126)*0.15</f>
        <v>14.55</v>
      </c>
      <c r="K126" s="17">
        <v>84.5</v>
      </c>
      <c r="L126" s="17">
        <v>70.7</v>
      </c>
      <c r="M126" s="29">
        <v>1</v>
      </c>
      <c r="N126" s="22">
        <f>(K126*60%+L126*20%+M126*20%)*10%</f>
        <v>6.504</v>
      </c>
      <c r="O126" s="15">
        <v>0</v>
      </c>
      <c r="P126" s="17">
        <v>0</v>
      </c>
      <c r="Q126" s="15">
        <v>0</v>
      </c>
      <c r="R126" s="17">
        <v>0</v>
      </c>
      <c r="S126" s="17">
        <v>6.5</v>
      </c>
      <c r="T126" s="15">
        <v>0</v>
      </c>
      <c r="U126" s="17">
        <f>F126+J126+S126</f>
        <v>72.416</v>
      </c>
      <c r="V126" s="15">
        <v>121</v>
      </c>
      <c r="W126" s="45">
        <v>57</v>
      </c>
      <c r="X126" s="15" t="s">
        <v>135</v>
      </c>
      <c r="Y126" s="40"/>
      <c r="Z126" s="39"/>
      <c r="AA126" s="35"/>
    </row>
    <row r="127" spans="1:27">
      <c r="A127" s="15" t="s">
        <v>53</v>
      </c>
      <c r="B127" s="15">
        <v>122</v>
      </c>
      <c r="C127" s="15" t="s">
        <v>175</v>
      </c>
      <c r="D127" s="17">
        <v>68.83</v>
      </c>
      <c r="E127" s="15">
        <v>0</v>
      </c>
      <c r="F127" s="17">
        <f>(D127+E127)*0.7</f>
        <v>48.181</v>
      </c>
      <c r="G127" s="15">
        <v>55</v>
      </c>
      <c r="H127" s="15">
        <v>18</v>
      </c>
      <c r="I127" s="15">
        <v>17</v>
      </c>
      <c r="J127" s="17">
        <f>(I127+H127+G127)*0.15</f>
        <v>13.5</v>
      </c>
      <c r="K127" s="15">
        <v>87.5</v>
      </c>
      <c r="L127" s="15">
        <v>82</v>
      </c>
      <c r="M127" s="29">
        <v>1</v>
      </c>
      <c r="N127" s="17">
        <f>(M127*0.2+L127*0.2+K127*0.6)*0.1</f>
        <v>6.91</v>
      </c>
      <c r="O127" s="15">
        <v>0</v>
      </c>
      <c r="P127" s="15">
        <v>0</v>
      </c>
      <c r="Q127" s="15">
        <v>0</v>
      </c>
      <c r="R127" s="17">
        <f>(Q127+P127+O127)*0.25</f>
        <v>0</v>
      </c>
      <c r="S127" s="17">
        <f>N127+R127</f>
        <v>6.91</v>
      </c>
      <c r="T127" s="15">
        <v>0</v>
      </c>
      <c r="U127" s="17">
        <f>F127+J127+S127-T127</f>
        <v>68.591</v>
      </c>
      <c r="V127" s="15">
        <v>122</v>
      </c>
      <c r="W127" s="45">
        <v>44</v>
      </c>
      <c r="X127" s="15" t="s">
        <v>135</v>
      </c>
      <c r="Y127" s="40"/>
      <c r="Z127" s="39"/>
      <c r="AA127" s="35"/>
    </row>
    <row r="128" spans="1:27">
      <c r="A128" s="15" t="s">
        <v>42</v>
      </c>
      <c r="B128" s="15">
        <v>123</v>
      </c>
      <c r="C128" s="15" t="s">
        <v>176</v>
      </c>
      <c r="D128" s="15">
        <v>58.23</v>
      </c>
      <c r="E128" s="15">
        <v>0</v>
      </c>
      <c r="F128" s="17">
        <f>D128*0.7</f>
        <v>40.761</v>
      </c>
      <c r="G128" s="15">
        <v>56</v>
      </c>
      <c r="H128" s="15">
        <v>18</v>
      </c>
      <c r="I128" s="15">
        <v>18</v>
      </c>
      <c r="J128" s="17">
        <f>(G128+H128+I128)*0.15</f>
        <v>13.8</v>
      </c>
      <c r="K128" s="15">
        <v>95</v>
      </c>
      <c r="L128" s="15">
        <v>0</v>
      </c>
      <c r="M128" s="29">
        <v>1</v>
      </c>
      <c r="N128" s="17">
        <f>(K128*0.6+L128*0.2+M128*0.2)*0.1</f>
        <v>5.72</v>
      </c>
      <c r="O128" s="15">
        <v>6</v>
      </c>
      <c r="P128" s="15">
        <v>0</v>
      </c>
      <c r="Q128" s="15">
        <v>0</v>
      </c>
      <c r="R128" s="17">
        <v>1.5</v>
      </c>
      <c r="S128" s="17">
        <f>N128+R128</f>
        <v>7.22</v>
      </c>
      <c r="T128" s="15">
        <v>0</v>
      </c>
      <c r="U128" s="17">
        <f>F128+J128+S128-T128</f>
        <v>61.781</v>
      </c>
      <c r="V128" s="15">
        <v>123</v>
      </c>
      <c r="W128" s="20">
        <v>10</v>
      </c>
      <c r="X128" s="15" t="s">
        <v>52</v>
      </c>
      <c r="Y128" s="40"/>
      <c r="Z128" s="39"/>
      <c r="AA128" s="35"/>
    </row>
    <row r="129" spans="1:27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46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</row>
    <row r="130" spans="1:27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</row>
    <row r="131" spans="1:27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</row>
    <row r="132" spans="1:27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</row>
    <row r="133" spans="1:27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</row>
    <row r="134" spans="1:27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</row>
    <row r="135" spans="1:27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</row>
    <row r="136" spans="1:27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</row>
    <row r="137" spans="1:27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</row>
    <row r="138" spans="1:27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</row>
    <row r="139" spans="1:27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</row>
    <row r="140" spans="1:27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</row>
    <row r="141" spans="1:27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</row>
    <row r="142" spans="1:27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</row>
    <row r="143" spans="1:27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</row>
    <row r="144" spans="1:27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</row>
    <row r="145" spans="1:27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</row>
    <row r="146" spans="1:27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</row>
    <row r="147" spans="1:27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</row>
    <row r="148" spans="1:27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</row>
    <row r="149" spans="1:27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</row>
    <row r="150" spans="1:27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</row>
    <row r="151" spans="1:27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</row>
    <row r="152" spans="1:27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</row>
    <row r="153" spans="1:27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</row>
    <row r="154" spans="1:27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</row>
    <row r="155" spans="1:27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</row>
    <row r="156" spans="1:27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</row>
    <row r="157" spans="1:27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</row>
    <row r="158" spans="1:27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</row>
    <row r="159" spans="1:27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</row>
    <row r="160" spans="1:27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</row>
    <row r="161" spans="1:27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</row>
    <row r="162" spans="1:27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</row>
    <row r="163" spans="1:27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</row>
    <row r="164" spans="1:27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</row>
    <row r="165" spans="1:27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</row>
    <row r="166" spans="1:27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</row>
    <row r="167" spans="1:27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</row>
    <row r="168" spans="1:27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</row>
    <row r="169" spans="1:27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</row>
    <row r="170" spans="1:27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</row>
    <row r="171" spans="1:27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</row>
    <row r="172" spans="1:27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</row>
    <row r="173" spans="1:27">
      <c r="A173" s="35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</row>
    <row r="174" spans="1:27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</row>
    <row r="175" spans="1:27">
      <c r="A175" s="35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</row>
    <row r="176" spans="1:27">
      <c r="A176" s="35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</row>
    <row r="177" spans="1:27">
      <c r="A177" s="35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</row>
    <row r="178" spans="1:27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</row>
    <row r="179" spans="1:27">
      <c r="A179" s="35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</row>
    <row r="180" spans="1:27">
      <c r="A180" s="35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</row>
    <row r="181" spans="1:27">
      <c r="A181" s="35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</row>
    <row r="182" spans="1:27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</row>
    <row r="183" spans="1:27">
      <c r="A183" s="35"/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</row>
    <row r="184" spans="1:27">
      <c r="A184" s="35"/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</row>
    <row r="185" spans="1:27">
      <c r="A185" s="35"/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</row>
    <row r="186" spans="1:27">
      <c r="A186" s="35"/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</row>
    <row r="187" spans="1:27">
      <c r="A187" s="35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</row>
    <row r="188" spans="1:27">
      <c r="A188" s="35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</row>
    <row r="189" spans="1:27">
      <c r="A189" s="35"/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</row>
    <row r="190" spans="1:27">
      <c r="A190" s="35"/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</row>
    <row r="191" spans="1:27">
      <c r="A191" s="35"/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</row>
    <row r="192" spans="1:27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</row>
    <row r="193" spans="1:27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</row>
    <row r="194" spans="1:27">
      <c r="A194" s="35"/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</row>
    <row r="195" spans="1:27">
      <c r="A195" s="35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</row>
    <row r="196" spans="1:27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</row>
    <row r="197" spans="1:27">
      <c r="A197" s="35"/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</row>
    <row r="198" spans="1:27">
      <c r="A198" s="35"/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</row>
    <row r="199" spans="1:27">
      <c r="A199" s="35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</row>
    <row r="200" spans="1:27">
      <c r="A200" s="35"/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</row>
  </sheetData>
  <mergeCells count="25">
    <mergeCell ref="C1:Z1"/>
    <mergeCell ref="B2:R2"/>
    <mergeCell ref="D3:F3"/>
    <mergeCell ref="G3:J3"/>
    <mergeCell ref="K3:S3"/>
    <mergeCell ref="U3:V3"/>
    <mergeCell ref="K4:N4"/>
    <mergeCell ref="O4:R4"/>
    <mergeCell ref="A3:A5"/>
    <mergeCell ref="B3:B5"/>
    <mergeCell ref="D4:D5"/>
    <mergeCell ref="E4:E5"/>
    <mergeCell ref="F4:F5"/>
    <mergeCell ref="G4:G5"/>
    <mergeCell ref="H4:H5"/>
    <mergeCell ref="I4:I5"/>
    <mergeCell ref="J4:J5"/>
    <mergeCell ref="S4:S5"/>
    <mergeCell ref="T3:T4"/>
    <mergeCell ref="U4:U5"/>
    <mergeCell ref="V4:V5"/>
    <mergeCell ref="W3:W5"/>
    <mergeCell ref="X3:X5"/>
    <mergeCell ref="Y3:Y5"/>
    <mergeCell ref="Z3:Z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杨小文同学.com</cp:lastModifiedBy>
  <dcterms:created xsi:type="dcterms:W3CDTF">2006-09-13T11:21:00Z</dcterms:created>
  <dcterms:modified xsi:type="dcterms:W3CDTF">2020-10-16T04:29:17Z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2052-11.1.0.10069</vt:lpwstr>
  </property>
</Properties>
</file>