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/>
  <mc:AlternateContent xmlns:mc="http://schemas.openxmlformats.org/markup-compatibility/2006">
    <mc:Choice Requires="x15">
      <x15ac:absPath xmlns:x15ac="http://schemas.microsoft.com/office/spreadsheetml/2010/11/ac" url="C:\Users\Holly\Desktop\1902班级文件\奖学金文件\"/>
    </mc:Choice>
  </mc:AlternateContent>
  <xr:revisionPtr revIDLastSave="0" documentId="13_ncr:1_{67C90FDB-4420-4EDF-91A1-BBF1351E834C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" i="1" l="1"/>
  <c r="F6" i="1"/>
  <c r="S9" i="1" l="1"/>
  <c r="J6" i="1" l="1"/>
  <c r="N6" i="1"/>
  <c r="S6" i="1" s="1"/>
  <c r="F7" i="1"/>
  <c r="J7" i="1"/>
  <c r="N7" i="1"/>
  <c r="S7" i="1" s="1"/>
  <c r="U7" i="1" s="1"/>
  <c r="F8" i="1"/>
  <c r="J8" i="1"/>
  <c r="N8" i="1"/>
  <c r="S8" i="1" s="1"/>
  <c r="F9" i="1"/>
  <c r="U9" i="1" s="1"/>
  <c r="J9" i="1"/>
  <c r="N9" i="1"/>
  <c r="F10" i="1"/>
  <c r="U10" i="1" s="1"/>
  <c r="J10" i="1"/>
  <c r="N10" i="1"/>
  <c r="S10" i="1"/>
  <c r="F11" i="1"/>
  <c r="U11" i="1" s="1"/>
  <c r="J11" i="1"/>
  <c r="N11" i="1"/>
  <c r="S11" i="1"/>
  <c r="F12" i="1"/>
  <c r="J12" i="1"/>
  <c r="N12" i="1"/>
  <c r="S12" i="1"/>
  <c r="U12" i="1"/>
  <c r="F13" i="1"/>
  <c r="J13" i="1"/>
  <c r="N13" i="1"/>
  <c r="S13" i="1"/>
  <c r="U13" i="1"/>
  <c r="F14" i="1"/>
  <c r="J14" i="1"/>
  <c r="N14" i="1"/>
  <c r="S14" i="1" s="1"/>
  <c r="F15" i="1"/>
  <c r="J15" i="1"/>
  <c r="N15" i="1"/>
  <c r="S15" i="1" s="1"/>
  <c r="U15" i="1" s="1"/>
  <c r="F16" i="1"/>
  <c r="J16" i="1"/>
  <c r="N16" i="1"/>
  <c r="S16" i="1" s="1"/>
  <c r="F17" i="1"/>
  <c r="J17" i="1"/>
  <c r="N17" i="1"/>
  <c r="S17" i="1"/>
  <c r="F18" i="1"/>
  <c r="J18" i="1"/>
  <c r="N18" i="1"/>
  <c r="S18" i="1"/>
  <c r="F19" i="1"/>
  <c r="U19" i="1" s="1"/>
  <c r="J19" i="1"/>
  <c r="N19" i="1"/>
  <c r="S19" i="1"/>
  <c r="F20" i="1"/>
  <c r="J20" i="1"/>
  <c r="N20" i="1"/>
  <c r="S20" i="1"/>
  <c r="U20" i="1"/>
  <c r="F21" i="1"/>
  <c r="J21" i="1"/>
  <c r="N21" i="1"/>
  <c r="S21" i="1" s="1"/>
  <c r="U21" i="1" s="1"/>
  <c r="J22" i="1"/>
  <c r="N22" i="1"/>
  <c r="S22" i="1" s="1"/>
  <c r="F23" i="1"/>
  <c r="J23" i="1"/>
  <c r="N23" i="1"/>
  <c r="S23" i="1" s="1"/>
  <c r="U23" i="1" s="1"/>
  <c r="F24" i="1"/>
  <c r="U24" i="1" s="1"/>
  <c r="J24" i="1"/>
  <c r="N24" i="1"/>
  <c r="S24" i="1" s="1"/>
  <c r="F25" i="1"/>
  <c r="J25" i="1"/>
  <c r="N25" i="1"/>
  <c r="S25" i="1"/>
  <c r="F26" i="1"/>
  <c r="J26" i="1"/>
  <c r="N26" i="1"/>
  <c r="S26" i="1"/>
  <c r="F27" i="1"/>
  <c r="U27" i="1" s="1"/>
  <c r="J27" i="1"/>
  <c r="N27" i="1"/>
  <c r="S27" i="1"/>
  <c r="F28" i="1"/>
  <c r="J28" i="1"/>
  <c r="N28" i="1"/>
  <c r="S28" i="1"/>
  <c r="U28" i="1"/>
  <c r="F29" i="1"/>
  <c r="J29" i="1"/>
  <c r="N29" i="1"/>
  <c r="S29" i="1" s="1"/>
  <c r="U29" i="1" s="1"/>
  <c r="F30" i="1"/>
  <c r="J30" i="1"/>
  <c r="N30" i="1"/>
  <c r="S30" i="1" s="1"/>
  <c r="F31" i="1"/>
  <c r="J31" i="1"/>
  <c r="N31" i="1"/>
  <c r="S31" i="1" s="1"/>
  <c r="U31" i="1" s="1"/>
  <c r="F32" i="1"/>
  <c r="J32" i="1"/>
  <c r="N32" i="1"/>
  <c r="S32" i="1" s="1"/>
  <c r="F33" i="1"/>
  <c r="U33" i="1" s="1"/>
  <c r="J33" i="1"/>
  <c r="N33" i="1"/>
  <c r="S33" i="1"/>
  <c r="F34" i="1"/>
  <c r="U34" i="1" s="1"/>
  <c r="J34" i="1"/>
  <c r="N34" i="1"/>
  <c r="S34" i="1"/>
  <c r="F35" i="1"/>
  <c r="U35" i="1" s="1"/>
  <c r="J35" i="1"/>
  <c r="N35" i="1"/>
  <c r="S35" i="1"/>
  <c r="U32" i="1" l="1"/>
  <c r="U26" i="1"/>
  <c r="U25" i="1"/>
  <c r="U18" i="1"/>
  <c r="U17" i="1"/>
  <c r="U8" i="1"/>
  <c r="U22" i="1"/>
  <c r="U16" i="1"/>
  <c r="U30" i="1"/>
  <c r="U6" i="1"/>
  <c r="U14" i="1"/>
</calcChain>
</file>

<file path=xl/sharedStrings.xml><?xml version="1.0" encoding="utf-8"?>
<sst xmlns="http://schemas.openxmlformats.org/spreadsheetml/2006/main" count="125" uniqueCount="75">
  <si>
    <t>河南理工大学2018-2019学年学生综合评定积分表</t>
  </si>
  <si>
    <t>外国语学院</t>
  </si>
  <si>
    <t xml:space="preserve"> 学院领导签字____________  公章:</t>
  </si>
  <si>
    <t>序号</t>
  </si>
  <si>
    <t>项目及代码</t>
  </si>
  <si>
    <t>学业成绩分（X 70%）</t>
  </si>
  <si>
    <t>思想品德分（D 15%）</t>
  </si>
  <si>
    <t>综合素质分（Z 15%）</t>
  </si>
  <si>
    <t>减罚总分</t>
  </si>
  <si>
    <t xml:space="preserve">  综合积分(M)</t>
  </si>
  <si>
    <t>必修课最低一门成绩</t>
  </si>
  <si>
    <t>体测是否达标，必修课是否挂科</t>
  </si>
  <si>
    <t>拟推荐获几等奖学金</t>
  </si>
  <si>
    <t>个人签字</t>
  </si>
  <si>
    <t>单项得分</t>
  </si>
  <si>
    <t>课程成绩分(X1)</t>
  </si>
  <si>
    <t>学习奖励分(X2)</t>
  </si>
  <si>
    <r>
      <rPr>
        <b/>
        <sz val="12"/>
        <rFont val="仿宋"/>
        <family val="3"/>
        <charset val="134"/>
      </rPr>
      <t>学业成绩分</t>
    </r>
    <r>
      <rPr>
        <sz val="12"/>
        <rFont val="仿宋"/>
        <family val="3"/>
        <charset val="134"/>
      </rPr>
      <t>X=(X1+X2)*70%</t>
    </r>
  </si>
  <si>
    <t>思想品德基础分(D1)</t>
  </si>
  <si>
    <t>学生互评分(D2)</t>
  </si>
  <si>
    <t>政治理论学习分(D3)</t>
  </si>
  <si>
    <r>
      <rPr>
        <b/>
        <sz val="12"/>
        <rFont val="仿宋"/>
        <family val="3"/>
        <charset val="134"/>
      </rPr>
      <t>思想品德分</t>
    </r>
    <r>
      <rPr>
        <sz val="12"/>
        <rFont val="仿宋"/>
        <family val="3"/>
        <charset val="134"/>
      </rPr>
      <t>D=(D1+D2+D3)*15%</t>
    </r>
  </si>
  <si>
    <t>体育分（T）</t>
  </si>
  <si>
    <t>荣誉称号及活动获奖分（R）</t>
  </si>
  <si>
    <r>
      <rPr>
        <b/>
        <sz val="12"/>
        <rFont val="仿宋"/>
        <family val="3"/>
        <charset val="134"/>
      </rPr>
      <t>综合素质分</t>
    </r>
    <r>
      <rPr>
        <sz val="12"/>
        <rFont val="仿宋"/>
        <family val="3"/>
        <charset val="134"/>
      </rPr>
      <t>Z=T+R</t>
    </r>
  </si>
  <si>
    <t>M=X+D+Z-F</t>
  </si>
  <si>
    <t>名次</t>
  </si>
  <si>
    <t>姓名</t>
  </si>
  <si>
    <t>学年体育课平均成绩(T1)</t>
  </si>
  <si>
    <t>国家学生体质健康标准(T2)</t>
  </si>
  <si>
    <t>早操出勤率(T3)</t>
  </si>
  <si>
    <r>
      <rPr>
        <b/>
        <sz val="12"/>
        <rFont val="仿宋"/>
        <family val="3"/>
        <charset val="134"/>
      </rPr>
      <t>体育分</t>
    </r>
    <r>
      <rPr>
        <sz val="12"/>
        <rFont val="仿宋"/>
        <family val="3"/>
        <charset val="134"/>
      </rPr>
      <t>T=（T1*60%+T2*20%+T3*20%）*10%</t>
    </r>
  </si>
  <si>
    <t>各级各类荣誉称号加分(R1)</t>
  </si>
  <si>
    <t>第二课堂比赛活动获奖加分（R2）</t>
  </si>
  <si>
    <t>其他加分(R3)</t>
  </si>
  <si>
    <r>
      <rPr>
        <b/>
        <sz val="12"/>
        <rFont val="仿宋"/>
        <family val="3"/>
        <charset val="134"/>
      </rPr>
      <t>荣誉称号及活动获奖分</t>
    </r>
    <r>
      <rPr>
        <sz val="12"/>
        <rFont val="仿宋"/>
        <family val="3"/>
        <charset val="134"/>
      </rPr>
      <t>R=(R1+R2+R3)*25%</t>
    </r>
  </si>
  <si>
    <t>F</t>
  </si>
  <si>
    <t>李艳</t>
  </si>
  <si>
    <t>周玲钰</t>
  </si>
  <si>
    <t>琚欣悦</t>
  </si>
  <si>
    <t>赵迎君</t>
  </si>
  <si>
    <t>不达标</t>
    <phoneticPr fontId="2" type="noConversion"/>
  </si>
  <si>
    <t>迟群</t>
  </si>
  <si>
    <t>商娇娇</t>
  </si>
  <si>
    <t>丁畅</t>
  </si>
  <si>
    <t>张春慧</t>
  </si>
  <si>
    <t>郑慧敏</t>
  </si>
  <si>
    <t>刘仪</t>
  </si>
  <si>
    <t>黄妍菲</t>
  </si>
  <si>
    <t>郭佳怡</t>
  </si>
  <si>
    <t>孙文佳</t>
  </si>
  <si>
    <t>高蒙恩</t>
  </si>
  <si>
    <t>刁开欣</t>
  </si>
  <si>
    <t>吉淑婷</t>
  </si>
  <si>
    <t>王慧云</t>
  </si>
  <si>
    <t>宋佳敏</t>
  </si>
  <si>
    <t>杨纬农</t>
  </si>
  <si>
    <t>李倩倩</t>
  </si>
  <si>
    <t>陈焱</t>
  </si>
  <si>
    <t>马梦宇</t>
  </si>
  <si>
    <t>樊希帆</t>
  </si>
  <si>
    <t>张填硕</t>
  </si>
  <si>
    <t>郑媛媛</t>
  </si>
  <si>
    <t>乔静雯</t>
  </si>
  <si>
    <t>钟心昕</t>
  </si>
  <si>
    <t>孙博</t>
  </si>
  <si>
    <t>李明珠</t>
  </si>
  <si>
    <t>郭文豪</t>
  </si>
  <si>
    <t>学院:</t>
  </si>
  <si>
    <t>专业班级</t>
  </si>
  <si>
    <t>英语1902</t>
    <phoneticPr fontId="2" type="noConversion"/>
  </si>
  <si>
    <t>国家励志奖学金</t>
    <phoneticPr fontId="2" type="noConversion"/>
  </si>
  <si>
    <t>孙越崎一等奖</t>
    <phoneticPr fontId="2" type="noConversion"/>
  </si>
  <si>
    <t>孙越崎二等奖</t>
    <phoneticPr fontId="2" type="noConversion"/>
  </si>
  <si>
    <t>孙越崎三等奖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</si>
</sst>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);[Red]\(0.00\)"/>
    <numFmt numFmtId="177" formatCode="0.0"/>
  </numFmts>
  <fonts count="12" x14ac:knownFonts="1">
    <font>
      <sz val="11"/>
      <color theme="1"/>
      <name val="等线"/>
      <family val="2"/>
      <scheme val="minor"/>
    </font>
    <font>
      <sz val="12"/>
      <color theme="1"/>
      <name val="仿宋"/>
      <family val="3"/>
      <charset val="134"/>
    </font>
    <font>
      <sz val="9"/>
      <name val="等线"/>
      <family val="3"/>
      <charset val="134"/>
      <scheme val="minor"/>
    </font>
    <font>
      <b/>
      <sz val="12"/>
      <name val="仿宋"/>
      <family val="3"/>
      <charset val="134"/>
    </font>
    <font>
      <sz val="12"/>
      <name val="仿宋"/>
      <family val="3"/>
      <charset val="134"/>
    </font>
    <font>
      <sz val="12"/>
      <name val="宋体"/>
      <family val="3"/>
      <charset val="134"/>
    </font>
    <font>
      <sz val="12"/>
      <color theme="1"/>
      <name val="宋体"/>
      <family val="3"/>
      <charset val="134"/>
    </font>
    <font>
      <sz val="10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color rgb="FF000000"/>
      <name val="宋体"/>
      <family val="3"/>
      <charset val="134"/>
    </font>
    <font>
      <sz val="10"/>
      <color theme="1"/>
      <name val="宋体"/>
      <family val="3"/>
      <charset val="134"/>
    </font>
    <font>
      <sz val="12"/>
      <color indexed="8"/>
      <name val="仿宋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5" fillId="0" borderId="0">
      <alignment vertical="center"/>
    </xf>
  </cellStyleXfs>
  <cellXfs count="38">
    <xf numFmtId="0" fontId="0" fillId="0" borderId="0" xfId="0"/>
    <xf numFmtId="0" fontId="1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 wrapText="1"/>
    </xf>
    <xf numFmtId="1" fontId="4" fillId="0" borderId="2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1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0" fillId="0" borderId="1" xfId="0" applyBorder="1"/>
  </cellXfs>
  <cellStyles count="2">
    <cellStyle name="常规" xfId="0" builtinId="0"/>
    <cellStyle name="常规 2" xfId="1" xr:uid="{0D2195C9-C897-4E4B-B298-B1922E29099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35"/>
  <sheetViews>
    <sheetView tabSelected="1" topLeftCell="B1" zoomScale="70" zoomScaleNormal="70" workbookViewId="0">
      <selection activeCell="X22" sqref="X22"/>
    </sheetView>
  </sheetViews>
  <sheetFormatPr defaultRowHeight="14" x14ac:dyDescent="0.3"/>
  <cols>
    <col min="25" max="25" width="17" customWidth="1"/>
  </cols>
  <sheetData>
    <row r="1" spans="1:26" ht="15" x14ac:dyDescent="0.3">
      <c r="A1" s="16"/>
      <c r="B1" s="1"/>
      <c r="C1" s="21" t="s">
        <v>0</v>
      </c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</row>
    <row r="2" spans="1:26" ht="15" x14ac:dyDescent="0.3">
      <c r="A2" s="17" t="s">
        <v>68</v>
      </c>
      <c r="B2" s="22" t="s">
        <v>1</v>
      </c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" t="s">
        <v>2</v>
      </c>
      <c r="T2" s="2"/>
      <c r="U2" s="2"/>
      <c r="V2" s="2"/>
      <c r="W2" s="2"/>
      <c r="X2" s="2"/>
      <c r="Y2" s="3"/>
      <c r="Z2" s="3"/>
    </row>
    <row r="3" spans="1:26" ht="30" customHeight="1" x14ac:dyDescent="0.3">
      <c r="A3" s="18" t="s">
        <v>69</v>
      </c>
      <c r="B3" s="21" t="s">
        <v>3</v>
      </c>
      <c r="C3" s="4" t="s">
        <v>4</v>
      </c>
      <c r="D3" s="21" t="s">
        <v>5</v>
      </c>
      <c r="E3" s="21"/>
      <c r="F3" s="21"/>
      <c r="G3" s="21" t="s">
        <v>6</v>
      </c>
      <c r="H3" s="21"/>
      <c r="I3" s="21"/>
      <c r="J3" s="21"/>
      <c r="K3" s="21" t="s">
        <v>7</v>
      </c>
      <c r="L3" s="21"/>
      <c r="M3" s="21"/>
      <c r="N3" s="21"/>
      <c r="O3" s="21"/>
      <c r="P3" s="21"/>
      <c r="Q3" s="21"/>
      <c r="R3" s="21"/>
      <c r="S3" s="21"/>
      <c r="T3" s="24" t="s">
        <v>8</v>
      </c>
      <c r="U3" s="21" t="s">
        <v>9</v>
      </c>
      <c r="V3" s="21"/>
      <c r="W3" s="20" t="s">
        <v>10</v>
      </c>
      <c r="X3" s="20" t="s">
        <v>11</v>
      </c>
      <c r="Y3" s="24" t="s">
        <v>12</v>
      </c>
      <c r="Z3" s="30" t="s">
        <v>13</v>
      </c>
    </row>
    <row r="4" spans="1:26" ht="15" customHeight="1" x14ac:dyDescent="0.3">
      <c r="A4" s="18"/>
      <c r="B4" s="21"/>
      <c r="C4" s="4" t="s">
        <v>14</v>
      </c>
      <c r="D4" s="25" t="s">
        <v>15</v>
      </c>
      <c r="E4" s="27" t="s">
        <v>16</v>
      </c>
      <c r="F4" s="25" t="s">
        <v>17</v>
      </c>
      <c r="G4" s="24" t="s">
        <v>18</v>
      </c>
      <c r="H4" s="24" t="s">
        <v>19</v>
      </c>
      <c r="I4" s="24" t="s">
        <v>20</v>
      </c>
      <c r="J4" s="31" t="s">
        <v>21</v>
      </c>
      <c r="K4" s="21" t="s">
        <v>22</v>
      </c>
      <c r="L4" s="21"/>
      <c r="M4" s="21"/>
      <c r="N4" s="21"/>
      <c r="O4" s="21" t="s">
        <v>23</v>
      </c>
      <c r="P4" s="21"/>
      <c r="Q4" s="21"/>
      <c r="R4" s="21"/>
      <c r="S4" s="24" t="s">
        <v>24</v>
      </c>
      <c r="T4" s="24"/>
      <c r="U4" s="33" t="s">
        <v>25</v>
      </c>
      <c r="V4" s="30" t="s">
        <v>26</v>
      </c>
      <c r="W4" s="20"/>
      <c r="X4" s="20"/>
      <c r="Y4" s="24"/>
      <c r="Z4" s="30"/>
    </row>
    <row r="5" spans="1:26" ht="90" x14ac:dyDescent="0.3">
      <c r="A5" s="19"/>
      <c r="B5" s="23"/>
      <c r="C5" s="5" t="s">
        <v>27</v>
      </c>
      <c r="D5" s="26"/>
      <c r="E5" s="28"/>
      <c r="F5" s="26"/>
      <c r="G5" s="29"/>
      <c r="H5" s="29"/>
      <c r="I5" s="29"/>
      <c r="J5" s="32"/>
      <c r="K5" s="6" t="s">
        <v>28</v>
      </c>
      <c r="L5" s="7" t="s">
        <v>29</v>
      </c>
      <c r="M5" s="6" t="s">
        <v>30</v>
      </c>
      <c r="N5" s="5" t="s">
        <v>31</v>
      </c>
      <c r="O5" s="4" t="s">
        <v>32</v>
      </c>
      <c r="P5" s="8" t="s">
        <v>33</v>
      </c>
      <c r="Q5" s="4" t="s">
        <v>34</v>
      </c>
      <c r="R5" s="4" t="s">
        <v>35</v>
      </c>
      <c r="S5" s="24"/>
      <c r="T5" s="9" t="s">
        <v>36</v>
      </c>
      <c r="U5" s="33"/>
      <c r="V5" s="30"/>
      <c r="W5" s="20"/>
      <c r="X5" s="20"/>
      <c r="Y5" s="24"/>
      <c r="Z5" s="30"/>
    </row>
    <row r="6" spans="1:26" ht="15" x14ac:dyDescent="0.3">
      <c r="A6" t="s">
        <v>70</v>
      </c>
      <c r="B6" s="10">
        <v>1</v>
      </c>
      <c r="C6" s="34" t="s">
        <v>37</v>
      </c>
      <c r="D6" s="11">
        <v>89.39</v>
      </c>
      <c r="E6" s="12">
        <v>0</v>
      </c>
      <c r="F6" s="12">
        <f>D6*0.7</f>
        <v>62.572999999999993</v>
      </c>
      <c r="G6" s="12">
        <v>59</v>
      </c>
      <c r="H6" s="12">
        <v>20</v>
      </c>
      <c r="I6" s="13">
        <v>20</v>
      </c>
      <c r="J6" s="12">
        <f t="shared" ref="J6:J35" si="0">(G6+H6+I6)*0.15</f>
        <v>14.85</v>
      </c>
      <c r="K6" s="12">
        <v>89.5</v>
      </c>
      <c r="L6" s="14">
        <v>75.400000000000006</v>
      </c>
      <c r="M6" s="12">
        <v>100</v>
      </c>
      <c r="N6" s="12">
        <f t="shared" ref="N6:N35" si="1">(K6*0.6+L6*0.2+M6*0.2)*0.1</f>
        <v>8.8780000000000001</v>
      </c>
      <c r="O6" s="12">
        <v>10</v>
      </c>
      <c r="P6" s="12">
        <v>0.7</v>
      </c>
      <c r="Q6" s="12">
        <v>8</v>
      </c>
      <c r="R6" s="12">
        <v>4.6749999999999998</v>
      </c>
      <c r="S6" s="12">
        <f t="shared" ref="S6:S35" si="2">N6+R6</f>
        <v>13.553000000000001</v>
      </c>
      <c r="T6" s="12">
        <v>0</v>
      </c>
      <c r="U6" s="12">
        <f t="shared" ref="U6:U35" si="3">F6+J6+S6-T6</f>
        <v>90.975999999999985</v>
      </c>
      <c r="V6" s="12"/>
      <c r="W6" s="12">
        <v>74</v>
      </c>
      <c r="X6" s="12"/>
      <c r="Y6" s="37" t="s">
        <v>71</v>
      </c>
      <c r="Z6" s="37"/>
    </row>
    <row r="7" spans="1:26" ht="15" x14ac:dyDescent="0.3">
      <c r="A7" t="s">
        <v>70</v>
      </c>
      <c r="B7" s="10">
        <v>2</v>
      </c>
      <c r="C7" s="34" t="s">
        <v>38</v>
      </c>
      <c r="D7" s="11">
        <v>87.73</v>
      </c>
      <c r="E7" s="12">
        <v>0</v>
      </c>
      <c r="F7" s="12">
        <f t="shared" ref="F7:F35" si="4">D7*0.7</f>
        <v>61.411000000000001</v>
      </c>
      <c r="G7" s="12">
        <v>60</v>
      </c>
      <c r="H7" s="12">
        <v>20</v>
      </c>
      <c r="I7" s="13">
        <v>19</v>
      </c>
      <c r="J7" s="12">
        <f t="shared" si="0"/>
        <v>14.85</v>
      </c>
      <c r="K7" s="12">
        <v>86.5</v>
      </c>
      <c r="L7" s="14">
        <v>77.400000000000006</v>
      </c>
      <c r="M7" s="12">
        <v>100</v>
      </c>
      <c r="N7" s="12">
        <f t="shared" si="1"/>
        <v>8.7379999999999995</v>
      </c>
      <c r="O7" s="12">
        <v>8</v>
      </c>
      <c r="P7" s="12">
        <v>6</v>
      </c>
      <c r="Q7" s="12">
        <v>18</v>
      </c>
      <c r="R7" s="12">
        <v>5.3</v>
      </c>
      <c r="S7" s="12">
        <f t="shared" si="2"/>
        <v>14.038</v>
      </c>
      <c r="T7" s="12">
        <v>0</v>
      </c>
      <c r="U7" s="12">
        <f t="shared" si="3"/>
        <v>90.298999999999992</v>
      </c>
      <c r="V7" s="12"/>
      <c r="W7" s="12">
        <v>79</v>
      </c>
      <c r="X7" s="12"/>
      <c r="Y7" s="37" t="s">
        <v>71</v>
      </c>
      <c r="Z7" s="37"/>
    </row>
    <row r="8" spans="1:26" ht="15" x14ac:dyDescent="0.3">
      <c r="A8" t="s">
        <v>70</v>
      </c>
      <c r="B8" s="10">
        <v>3</v>
      </c>
      <c r="C8" s="34" t="s">
        <v>39</v>
      </c>
      <c r="D8" s="11">
        <v>87.33</v>
      </c>
      <c r="E8" s="12">
        <v>0</v>
      </c>
      <c r="F8" s="12">
        <f t="shared" si="4"/>
        <v>61.130999999999993</v>
      </c>
      <c r="G8" s="12">
        <v>59</v>
      </c>
      <c r="H8" s="12">
        <v>20</v>
      </c>
      <c r="I8" s="13">
        <v>16</v>
      </c>
      <c r="J8" s="12">
        <f t="shared" si="0"/>
        <v>14.25</v>
      </c>
      <c r="K8" s="12">
        <v>89.5</v>
      </c>
      <c r="L8" s="14">
        <v>77.599999999999994</v>
      </c>
      <c r="M8" s="12">
        <v>100</v>
      </c>
      <c r="N8" s="12">
        <f t="shared" si="1"/>
        <v>8.9220000000000006</v>
      </c>
      <c r="O8" s="12">
        <v>8</v>
      </c>
      <c r="P8" s="12">
        <v>3.55</v>
      </c>
      <c r="Q8" s="12">
        <v>21</v>
      </c>
      <c r="R8" s="12">
        <v>5.3129999999999997</v>
      </c>
      <c r="S8" s="12">
        <f t="shared" si="2"/>
        <v>14.234999999999999</v>
      </c>
      <c r="T8" s="12">
        <v>0</v>
      </c>
      <c r="U8" s="12">
        <f t="shared" si="3"/>
        <v>89.616</v>
      </c>
      <c r="V8" s="12"/>
      <c r="W8" s="12">
        <v>77</v>
      </c>
      <c r="X8" s="12"/>
      <c r="Y8" s="37" t="s">
        <v>72</v>
      </c>
      <c r="Z8" s="37"/>
    </row>
    <row r="9" spans="1:26" ht="15" x14ac:dyDescent="0.3">
      <c r="A9" t="s">
        <v>70</v>
      </c>
      <c r="B9" s="10">
        <v>4</v>
      </c>
      <c r="C9" s="34" t="s">
        <v>40</v>
      </c>
      <c r="D9" s="11">
        <v>84.61</v>
      </c>
      <c r="E9" s="12">
        <v>0</v>
      </c>
      <c r="F9" s="12">
        <f t="shared" si="4"/>
        <v>59.226999999999997</v>
      </c>
      <c r="G9" s="12">
        <v>60</v>
      </c>
      <c r="H9" s="12">
        <v>20</v>
      </c>
      <c r="I9" s="13">
        <v>20</v>
      </c>
      <c r="J9" s="12">
        <f t="shared" si="0"/>
        <v>15</v>
      </c>
      <c r="K9" s="12">
        <v>86.5</v>
      </c>
      <c r="L9" s="14">
        <v>66.900000000000006</v>
      </c>
      <c r="M9" s="12">
        <v>100</v>
      </c>
      <c r="N9" s="12">
        <f t="shared" si="1"/>
        <v>8.5280000000000005</v>
      </c>
      <c r="O9" s="12">
        <v>8</v>
      </c>
      <c r="P9" s="12">
        <v>1.45</v>
      </c>
      <c r="Q9" s="12">
        <v>20</v>
      </c>
      <c r="R9" s="12">
        <v>5.2359999999999998</v>
      </c>
      <c r="S9" s="12">
        <f>N9+R9</f>
        <v>13.763999999999999</v>
      </c>
      <c r="T9" s="12">
        <v>0</v>
      </c>
      <c r="U9" s="12">
        <f t="shared" si="3"/>
        <v>87.991</v>
      </c>
      <c r="V9" s="12"/>
      <c r="W9" s="12">
        <v>68</v>
      </c>
      <c r="X9" s="12" t="s">
        <v>41</v>
      </c>
      <c r="Y9" s="37"/>
      <c r="Z9" s="37"/>
    </row>
    <row r="10" spans="1:26" ht="15" x14ac:dyDescent="0.3">
      <c r="A10" t="s">
        <v>70</v>
      </c>
      <c r="B10" s="10">
        <v>5</v>
      </c>
      <c r="C10" s="34" t="s">
        <v>42</v>
      </c>
      <c r="D10" s="11">
        <v>85.72</v>
      </c>
      <c r="E10" s="12">
        <v>0</v>
      </c>
      <c r="F10" s="12">
        <f t="shared" si="4"/>
        <v>60.003999999999998</v>
      </c>
      <c r="G10" s="12">
        <v>58</v>
      </c>
      <c r="H10" s="12">
        <v>20</v>
      </c>
      <c r="I10" s="13">
        <v>18</v>
      </c>
      <c r="J10" s="12">
        <f t="shared" si="0"/>
        <v>14.399999999999999</v>
      </c>
      <c r="K10" s="12">
        <v>82</v>
      </c>
      <c r="L10" s="35">
        <v>53.8</v>
      </c>
      <c r="M10" s="12">
        <v>100</v>
      </c>
      <c r="N10" s="12">
        <f t="shared" si="1"/>
        <v>7.9959999999999996</v>
      </c>
      <c r="O10" s="12">
        <v>0</v>
      </c>
      <c r="P10" s="12">
        <v>3.8</v>
      </c>
      <c r="Q10" s="12">
        <v>20</v>
      </c>
      <c r="R10" s="12">
        <v>5.0949999999999998</v>
      </c>
      <c r="S10" s="12">
        <f t="shared" si="2"/>
        <v>13.090999999999999</v>
      </c>
      <c r="T10" s="12">
        <v>0</v>
      </c>
      <c r="U10" s="12">
        <f t="shared" si="3"/>
        <v>87.49499999999999</v>
      </c>
      <c r="V10" s="12"/>
      <c r="W10" s="12">
        <v>76</v>
      </c>
      <c r="X10" s="12" t="s">
        <v>41</v>
      </c>
      <c r="Y10" s="37"/>
      <c r="Z10" s="37"/>
    </row>
    <row r="11" spans="1:26" ht="15" x14ac:dyDescent="0.3">
      <c r="A11" t="s">
        <v>70</v>
      </c>
      <c r="B11" s="10">
        <v>6</v>
      </c>
      <c r="C11" s="34" t="s">
        <v>43</v>
      </c>
      <c r="D11" s="11">
        <v>81.66</v>
      </c>
      <c r="E11" s="12">
        <v>0</v>
      </c>
      <c r="F11" s="12">
        <f t="shared" si="4"/>
        <v>57.161999999999992</v>
      </c>
      <c r="G11" s="12">
        <v>58</v>
      </c>
      <c r="H11" s="12">
        <v>20</v>
      </c>
      <c r="I11" s="13">
        <v>18</v>
      </c>
      <c r="J11" s="12">
        <f t="shared" si="0"/>
        <v>14.399999999999999</v>
      </c>
      <c r="K11" s="12">
        <v>91</v>
      </c>
      <c r="L11" s="36">
        <v>85.6</v>
      </c>
      <c r="M11" s="12">
        <v>100</v>
      </c>
      <c r="N11" s="12">
        <f t="shared" si="1"/>
        <v>9.1720000000000006</v>
      </c>
      <c r="O11" s="12">
        <v>10</v>
      </c>
      <c r="P11" s="12">
        <v>0.2</v>
      </c>
      <c r="Q11" s="12">
        <v>13</v>
      </c>
      <c r="R11" s="12">
        <v>5.08</v>
      </c>
      <c r="S11" s="12">
        <f t="shared" si="2"/>
        <v>14.252000000000001</v>
      </c>
      <c r="T11" s="12">
        <v>0</v>
      </c>
      <c r="U11" s="12">
        <f t="shared" si="3"/>
        <v>85.813999999999979</v>
      </c>
      <c r="V11" s="12"/>
      <c r="W11" s="12">
        <v>70</v>
      </c>
      <c r="X11" s="12"/>
      <c r="Y11" s="37" t="s">
        <v>73</v>
      </c>
      <c r="Z11" s="37"/>
    </row>
    <row r="12" spans="1:26" ht="15" x14ac:dyDescent="0.3">
      <c r="A12" t="s">
        <v>70</v>
      </c>
      <c r="B12" s="10">
        <v>7</v>
      </c>
      <c r="C12" s="34" t="s">
        <v>44</v>
      </c>
      <c r="D12" s="11">
        <v>83.18</v>
      </c>
      <c r="E12" s="12">
        <v>0</v>
      </c>
      <c r="F12" s="12">
        <f t="shared" si="4"/>
        <v>58.225999999999999</v>
      </c>
      <c r="G12" s="12">
        <v>59</v>
      </c>
      <c r="H12" s="12">
        <v>20</v>
      </c>
      <c r="I12" s="13">
        <v>18</v>
      </c>
      <c r="J12" s="12">
        <f t="shared" si="0"/>
        <v>14.549999999999999</v>
      </c>
      <c r="K12" s="12">
        <v>87</v>
      </c>
      <c r="L12" s="35">
        <v>75.599999999999994</v>
      </c>
      <c r="M12" s="12">
        <v>100</v>
      </c>
      <c r="N12" s="12">
        <f t="shared" si="1"/>
        <v>8.7319999999999993</v>
      </c>
      <c r="O12" s="12">
        <v>4</v>
      </c>
      <c r="P12" s="12">
        <v>1.2</v>
      </c>
      <c r="Q12" s="12">
        <v>11</v>
      </c>
      <c r="R12" s="12">
        <v>4.05</v>
      </c>
      <c r="S12" s="12">
        <f t="shared" si="2"/>
        <v>12.782</v>
      </c>
      <c r="T12" s="12">
        <v>0</v>
      </c>
      <c r="U12" s="12">
        <f t="shared" si="3"/>
        <v>85.557999999999993</v>
      </c>
      <c r="V12" s="12"/>
      <c r="W12" s="12">
        <v>73</v>
      </c>
      <c r="X12" s="12"/>
      <c r="Y12" s="37" t="s">
        <v>73</v>
      </c>
      <c r="Z12" s="37"/>
    </row>
    <row r="13" spans="1:26" ht="15" x14ac:dyDescent="0.3">
      <c r="A13" t="s">
        <v>70</v>
      </c>
      <c r="B13" s="10">
        <v>8</v>
      </c>
      <c r="C13" s="34" t="s">
        <v>45</v>
      </c>
      <c r="D13" s="11">
        <v>81.96</v>
      </c>
      <c r="E13" s="12">
        <v>0</v>
      </c>
      <c r="F13" s="12">
        <f t="shared" si="4"/>
        <v>57.371999999999993</v>
      </c>
      <c r="G13" s="12">
        <v>59</v>
      </c>
      <c r="H13" s="12">
        <v>20</v>
      </c>
      <c r="I13" s="13">
        <v>20</v>
      </c>
      <c r="J13" s="12">
        <f t="shared" si="0"/>
        <v>14.85</v>
      </c>
      <c r="K13" s="12">
        <v>84.5</v>
      </c>
      <c r="L13" s="35">
        <v>70.2</v>
      </c>
      <c r="M13" s="12">
        <v>100</v>
      </c>
      <c r="N13" s="12">
        <f t="shared" si="1"/>
        <v>8.4740000000000002</v>
      </c>
      <c r="O13" s="12">
        <v>4</v>
      </c>
      <c r="P13" s="12">
        <v>1.1000000000000001</v>
      </c>
      <c r="Q13" s="12">
        <v>11</v>
      </c>
      <c r="R13" s="12">
        <v>4.0250000000000004</v>
      </c>
      <c r="S13" s="12">
        <f t="shared" si="2"/>
        <v>12.499000000000001</v>
      </c>
      <c r="T13" s="12">
        <v>0</v>
      </c>
      <c r="U13" s="12">
        <f t="shared" si="3"/>
        <v>84.720999999999989</v>
      </c>
      <c r="V13" s="12"/>
      <c r="W13" s="12">
        <v>61</v>
      </c>
      <c r="X13" s="12" t="s">
        <v>41</v>
      </c>
      <c r="Y13" s="37"/>
      <c r="Z13" s="37"/>
    </row>
    <row r="14" spans="1:26" ht="15" x14ac:dyDescent="0.3">
      <c r="A14" t="s">
        <v>70</v>
      </c>
      <c r="B14" s="10">
        <v>9</v>
      </c>
      <c r="C14" s="34" t="s">
        <v>46</v>
      </c>
      <c r="D14" s="11">
        <v>84.49</v>
      </c>
      <c r="E14" s="12">
        <v>0</v>
      </c>
      <c r="F14" s="12">
        <f t="shared" si="4"/>
        <v>59.142999999999994</v>
      </c>
      <c r="G14" s="12">
        <v>58</v>
      </c>
      <c r="H14" s="12">
        <v>20</v>
      </c>
      <c r="I14" s="13">
        <v>20</v>
      </c>
      <c r="J14" s="12">
        <f t="shared" si="0"/>
        <v>14.7</v>
      </c>
      <c r="K14" s="12">
        <v>81</v>
      </c>
      <c r="L14" s="35">
        <v>79</v>
      </c>
      <c r="M14" s="12">
        <v>100</v>
      </c>
      <c r="N14" s="12">
        <f t="shared" si="1"/>
        <v>8.4400000000000013</v>
      </c>
      <c r="O14" s="12">
        <v>0</v>
      </c>
      <c r="P14" s="12">
        <v>0.4</v>
      </c>
      <c r="Q14" s="12">
        <v>9</v>
      </c>
      <c r="R14" s="12">
        <v>2.35</v>
      </c>
      <c r="S14" s="12">
        <f t="shared" si="2"/>
        <v>10.790000000000001</v>
      </c>
      <c r="T14" s="12">
        <v>0</v>
      </c>
      <c r="U14" s="12">
        <f t="shared" si="3"/>
        <v>84.632999999999996</v>
      </c>
      <c r="V14" s="12"/>
      <c r="W14" s="12">
        <v>75</v>
      </c>
      <c r="X14" s="12"/>
      <c r="Y14" s="37" t="s">
        <v>74</v>
      </c>
      <c r="Z14" s="37"/>
    </row>
    <row r="15" spans="1:26" ht="15" x14ac:dyDescent="0.3">
      <c r="A15" t="s">
        <v>70</v>
      </c>
      <c r="B15" s="10">
        <v>10</v>
      </c>
      <c r="C15" s="34" t="s">
        <v>47</v>
      </c>
      <c r="D15" s="11">
        <v>84.26</v>
      </c>
      <c r="E15" s="12">
        <v>0</v>
      </c>
      <c r="F15" s="12">
        <f t="shared" si="4"/>
        <v>58.981999999999999</v>
      </c>
      <c r="G15" s="12">
        <v>58</v>
      </c>
      <c r="H15" s="12">
        <v>20</v>
      </c>
      <c r="I15" s="13">
        <v>20</v>
      </c>
      <c r="J15" s="12">
        <f t="shared" si="0"/>
        <v>14.7</v>
      </c>
      <c r="K15" s="12">
        <v>85.5</v>
      </c>
      <c r="L15" s="35">
        <v>66.099999999999994</v>
      </c>
      <c r="M15" s="12">
        <v>100</v>
      </c>
      <c r="N15" s="12">
        <f t="shared" si="1"/>
        <v>8.452</v>
      </c>
      <c r="O15" s="12">
        <v>8</v>
      </c>
      <c r="P15" s="12">
        <v>0.45</v>
      </c>
      <c r="Q15" s="12">
        <v>1.5</v>
      </c>
      <c r="R15" s="12">
        <v>2.488</v>
      </c>
      <c r="S15" s="12">
        <f t="shared" si="2"/>
        <v>10.94</v>
      </c>
      <c r="T15" s="12">
        <v>0</v>
      </c>
      <c r="U15" s="12">
        <f t="shared" si="3"/>
        <v>84.622</v>
      </c>
      <c r="V15" s="12"/>
      <c r="W15" s="12">
        <v>77</v>
      </c>
      <c r="X15" s="12" t="s">
        <v>41</v>
      </c>
      <c r="Y15" s="37"/>
      <c r="Z15" s="37"/>
    </row>
    <row r="16" spans="1:26" ht="15" x14ac:dyDescent="0.3">
      <c r="A16" t="s">
        <v>70</v>
      </c>
      <c r="B16" s="10">
        <v>11</v>
      </c>
      <c r="C16" s="34" t="s">
        <v>48</v>
      </c>
      <c r="D16" s="11">
        <v>84.35</v>
      </c>
      <c r="E16" s="12">
        <v>0</v>
      </c>
      <c r="F16" s="12">
        <f t="shared" si="4"/>
        <v>59.044999999999995</v>
      </c>
      <c r="G16" s="12">
        <v>59</v>
      </c>
      <c r="H16" s="12">
        <v>20</v>
      </c>
      <c r="I16" s="13">
        <v>20</v>
      </c>
      <c r="J16" s="12">
        <f t="shared" si="0"/>
        <v>14.85</v>
      </c>
      <c r="K16" s="12">
        <v>84</v>
      </c>
      <c r="L16" s="35">
        <v>76.400000000000006</v>
      </c>
      <c r="M16" s="12">
        <v>100</v>
      </c>
      <c r="N16" s="12">
        <f t="shared" si="1"/>
        <v>8.5680000000000014</v>
      </c>
      <c r="O16" s="12">
        <v>0</v>
      </c>
      <c r="P16" s="12">
        <v>1.1000000000000001</v>
      </c>
      <c r="Q16" s="12">
        <v>5</v>
      </c>
      <c r="R16" s="12">
        <v>1.5249999999999999</v>
      </c>
      <c r="S16" s="12">
        <f t="shared" si="2"/>
        <v>10.093000000000002</v>
      </c>
      <c r="T16" s="12">
        <v>0</v>
      </c>
      <c r="U16" s="12">
        <f t="shared" si="3"/>
        <v>83.988</v>
      </c>
      <c r="V16" s="12"/>
      <c r="W16" s="12">
        <v>76</v>
      </c>
      <c r="X16" s="12"/>
      <c r="Y16" s="37" t="s">
        <v>74</v>
      </c>
      <c r="Z16" s="37"/>
    </row>
    <row r="17" spans="1:26" ht="15" x14ac:dyDescent="0.3">
      <c r="A17" t="s">
        <v>70</v>
      </c>
      <c r="B17" s="10">
        <v>12</v>
      </c>
      <c r="C17" s="34" t="s">
        <v>49</v>
      </c>
      <c r="D17" s="11">
        <v>82.94</v>
      </c>
      <c r="E17" s="12">
        <v>0</v>
      </c>
      <c r="F17" s="12">
        <f t="shared" si="4"/>
        <v>58.057999999999993</v>
      </c>
      <c r="G17" s="12">
        <v>58</v>
      </c>
      <c r="H17" s="12">
        <v>20</v>
      </c>
      <c r="I17" s="13">
        <v>18</v>
      </c>
      <c r="J17" s="12">
        <f t="shared" si="0"/>
        <v>14.399999999999999</v>
      </c>
      <c r="K17" s="12">
        <v>90.5</v>
      </c>
      <c r="L17" s="35">
        <v>75.599999999999994</v>
      </c>
      <c r="M17" s="12">
        <v>100</v>
      </c>
      <c r="N17" s="12">
        <f t="shared" si="1"/>
        <v>8.9420000000000002</v>
      </c>
      <c r="O17" s="12">
        <v>0</v>
      </c>
      <c r="P17" s="12">
        <v>3.25</v>
      </c>
      <c r="Q17" s="12">
        <v>6</v>
      </c>
      <c r="R17" s="12">
        <v>2.3130000000000002</v>
      </c>
      <c r="S17" s="12">
        <f t="shared" si="2"/>
        <v>11.255000000000001</v>
      </c>
      <c r="T17" s="12">
        <v>0</v>
      </c>
      <c r="U17" s="12">
        <f t="shared" si="3"/>
        <v>83.712999999999994</v>
      </c>
      <c r="V17" s="12"/>
      <c r="W17" s="12">
        <v>66</v>
      </c>
      <c r="X17" s="12"/>
      <c r="Y17" s="37" t="s">
        <v>74</v>
      </c>
      <c r="Z17" s="37"/>
    </row>
    <row r="18" spans="1:26" ht="15" x14ac:dyDescent="0.3">
      <c r="A18" t="s">
        <v>70</v>
      </c>
      <c r="B18" s="10">
        <v>13</v>
      </c>
      <c r="C18" s="34" t="s">
        <v>50</v>
      </c>
      <c r="D18" s="11">
        <v>79.34</v>
      </c>
      <c r="E18" s="12">
        <v>0</v>
      </c>
      <c r="F18" s="12">
        <f t="shared" si="4"/>
        <v>55.537999999999997</v>
      </c>
      <c r="G18" s="12">
        <v>57</v>
      </c>
      <c r="H18" s="12">
        <v>18</v>
      </c>
      <c r="I18" s="13">
        <v>20</v>
      </c>
      <c r="J18" s="12">
        <f t="shared" si="0"/>
        <v>14.25</v>
      </c>
      <c r="K18" s="12">
        <v>85.5</v>
      </c>
      <c r="L18" s="35">
        <v>80.8</v>
      </c>
      <c r="M18" s="12">
        <v>98</v>
      </c>
      <c r="N18" s="12">
        <f t="shared" si="1"/>
        <v>8.7060000000000013</v>
      </c>
      <c r="O18" s="12">
        <v>6</v>
      </c>
      <c r="P18" s="12">
        <v>0.3</v>
      </c>
      <c r="Q18" s="12">
        <v>20</v>
      </c>
      <c r="R18" s="12">
        <v>5.1580000000000004</v>
      </c>
      <c r="S18" s="12">
        <f t="shared" si="2"/>
        <v>13.864000000000001</v>
      </c>
      <c r="T18" s="12">
        <v>0</v>
      </c>
      <c r="U18" s="12">
        <f t="shared" si="3"/>
        <v>83.652000000000001</v>
      </c>
      <c r="V18" s="12"/>
      <c r="W18" s="12">
        <v>70</v>
      </c>
      <c r="X18" s="12"/>
      <c r="Y18" s="37" t="s">
        <v>74</v>
      </c>
      <c r="Z18" s="37"/>
    </row>
    <row r="19" spans="1:26" ht="15" x14ac:dyDescent="0.3">
      <c r="A19" t="s">
        <v>70</v>
      </c>
      <c r="B19" s="10">
        <v>14</v>
      </c>
      <c r="C19" s="34" t="s">
        <v>51</v>
      </c>
      <c r="D19" s="11">
        <v>81.84</v>
      </c>
      <c r="E19" s="12">
        <v>0</v>
      </c>
      <c r="F19" s="12">
        <f t="shared" si="4"/>
        <v>57.287999999999997</v>
      </c>
      <c r="G19" s="12">
        <v>58</v>
      </c>
      <c r="H19" s="12">
        <v>20</v>
      </c>
      <c r="I19" s="13">
        <v>18</v>
      </c>
      <c r="J19" s="12">
        <f t="shared" si="0"/>
        <v>14.399999999999999</v>
      </c>
      <c r="K19" s="12">
        <v>86</v>
      </c>
      <c r="L19" s="35">
        <v>74.2</v>
      </c>
      <c r="M19" s="12">
        <v>100</v>
      </c>
      <c r="N19" s="12">
        <f t="shared" si="1"/>
        <v>8.6440000000000001</v>
      </c>
      <c r="O19" s="12">
        <v>4</v>
      </c>
      <c r="P19" s="12">
        <v>0.1</v>
      </c>
      <c r="Q19" s="12">
        <v>9</v>
      </c>
      <c r="R19" s="12">
        <v>3.2749999999999999</v>
      </c>
      <c r="S19" s="12">
        <f t="shared" si="2"/>
        <v>11.919</v>
      </c>
      <c r="T19" s="12">
        <v>0</v>
      </c>
      <c r="U19" s="12">
        <f t="shared" si="3"/>
        <v>83.606999999999985</v>
      </c>
      <c r="V19" s="12"/>
      <c r="W19" s="12">
        <v>72</v>
      </c>
      <c r="X19" s="12" t="s">
        <v>41</v>
      </c>
      <c r="Y19" s="37"/>
      <c r="Z19" s="37"/>
    </row>
    <row r="20" spans="1:26" ht="15" x14ac:dyDescent="0.3">
      <c r="A20" t="s">
        <v>70</v>
      </c>
      <c r="B20" s="10">
        <v>15</v>
      </c>
      <c r="C20" s="34" t="s">
        <v>52</v>
      </c>
      <c r="D20" s="11">
        <v>79.87</v>
      </c>
      <c r="E20" s="12">
        <v>0</v>
      </c>
      <c r="F20" s="12">
        <f t="shared" si="4"/>
        <v>55.908999999999999</v>
      </c>
      <c r="G20" s="12">
        <v>59</v>
      </c>
      <c r="H20" s="12">
        <v>20</v>
      </c>
      <c r="I20" s="13">
        <v>18</v>
      </c>
      <c r="J20" s="12">
        <f t="shared" si="0"/>
        <v>14.549999999999999</v>
      </c>
      <c r="K20" s="12">
        <v>85.5</v>
      </c>
      <c r="L20" s="35">
        <v>74.8</v>
      </c>
      <c r="M20" s="12">
        <v>100</v>
      </c>
      <c r="N20" s="12">
        <f t="shared" si="1"/>
        <v>8.6259999999999994</v>
      </c>
      <c r="O20" s="12">
        <v>0</v>
      </c>
      <c r="P20" s="12">
        <v>0.2</v>
      </c>
      <c r="Q20" s="12">
        <v>16</v>
      </c>
      <c r="R20" s="12">
        <v>4.05</v>
      </c>
      <c r="S20" s="12">
        <f t="shared" si="2"/>
        <v>12.675999999999998</v>
      </c>
      <c r="T20" s="12">
        <v>0</v>
      </c>
      <c r="U20" s="12">
        <f t="shared" si="3"/>
        <v>83.135000000000005</v>
      </c>
      <c r="V20" s="12"/>
      <c r="W20" s="12">
        <v>63</v>
      </c>
      <c r="X20" s="12" t="s">
        <v>41</v>
      </c>
      <c r="Y20" s="37"/>
      <c r="Z20" s="37"/>
    </row>
    <row r="21" spans="1:26" ht="15" x14ac:dyDescent="0.3">
      <c r="A21" t="s">
        <v>70</v>
      </c>
      <c r="B21" s="10">
        <v>16</v>
      </c>
      <c r="C21" s="34" t="s">
        <v>53</v>
      </c>
      <c r="D21" s="11">
        <v>82.73</v>
      </c>
      <c r="E21" s="12">
        <v>0</v>
      </c>
      <c r="F21" s="12">
        <f t="shared" si="4"/>
        <v>57.911000000000001</v>
      </c>
      <c r="G21" s="12">
        <v>57</v>
      </c>
      <c r="H21" s="12">
        <v>20</v>
      </c>
      <c r="I21" s="13">
        <v>20</v>
      </c>
      <c r="J21" s="12">
        <f t="shared" si="0"/>
        <v>14.549999999999999</v>
      </c>
      <c r="K21" s="12">
        <v>90</v>
      </c>
      <c r="L21" s="14">
        <v>74.900000000000006</v>
      </c>
      <c r="M21" s="12">
        <v>100</v>
      </c>
      <c r="N21" s="12">
        <f t="shared" si="1"/>
        <v>8.8980000000000015</v>
      </c>
      <c r="O21" s="12">
        <v>0</v>
      </c>
      <c r="P21" s="12">
        <v>0</v>
      </c>
      <c r="Q21" s="12">
        <v>6</v>
      </c>
      <c r="R21" s="12">
        <v>1.5</v>
      </c>
      <c r="S21" s="12">
        <f t="shared" si="2"/>
        <v>10.398000000000001</v>
      </c>
      <c r="T21" s="12">
        <v>0</v>
      </c>
      <c r="U21" s="12">
        <f t="shared" si="3"/>
        <v>82.858999999999995</v>
      </c>
      <c r="V21" s="12"/>
      <c r="W21" s="12">
        <v>71</v>
      </c>
      <c r="X21" s="12" t="s">
        <v>41</v>
      </c>
      <c r="Y21" s="37"/>
      <c r="Z21" s="37"/>
    </row>
    <row r="22" spans="1:26" ht="15" x14ac:dyDescent="0.3">
      <c r="A22" t="s">
        <v>70</v>
      </c>
      <c r="B22" s="10">
        <v>17</v>
      </c>
      <c r="C22" s="14" t="s">
        <v>54</v>
      </c>
      <c r="D22" s="11">
        <v>83.52</v>
      </c>
      <c r="E22" s="12">
        <v>0.14000000000000001</v>
      </c>
      <c r="F22" s="12">
        <f>(D22+E22)*0.7</f>
        <v>58.561999999999991</v>
      </c>
      <c r="G22" s="12">
        <v>56</v>
      </c>
      <c r="H22" s="12">
        <v>18</v>
      </c>
      <c r="I22" s="13">
        <v>20</v>
      </c>
      <c r="J22" s="12">
        <f t="shared" si="0"/>
        <v>14.1</v>
      </c>
      <c r="K22" s="12">
        <v>87</v>
      </c>
      <c r="L22" s="14">
        <v>79</v>
      </c>
      <c r="M22" s="12">
        <v>100</v>
      </c>
      <c r="N22" s="12">
        <f t="shared" si="1"/>
        <v>8.8000000000000007</v>
      </c>
      <c r="O22" s="12">
        <v>0</v>
      </c>
      <c r="P22" s="12">
        <v>0.8</v>
      </c>
      <c r="Q22" s="12">
        <v>4</v>
      </c>
      <c r="R22" s="12">
        <v>1.2</v>
      </c>
      <c r="S22" s="12">
        <f t="shared" si="2"/>
        <v>10</v>
      </c>
      <c r="T22" s="12">
        <v>0</v>
      </c>
      <c r="U22" s="12">
        <f t="shared" si="3"/>
        <v>82.661999999999992</v>
      </c>
      <c r="V22" s="12"/>
      <c r="W22" s="12">
        <v>68</v>
      </c>
      <c r="X22" s="12"/>
      <c r="Y22" s="37"/>
      <c r="Z22" s="37"/>
    </row>
    <row r="23" spans="1:26" ht="15" x14ac:dyDescent="0.3">
      <c r="A23" t="s">
        <v>70</v>
      </c>
      <c r="B23" s="10">
        <v>18</v>
      </c>
      <c r="C23" s="10" t="s">
        <v>55</v>
      </c>
      <c r="D23" s="11">
        <v>83.5</v>
      </c>
      <c r="E23" s="12">
        <v>0</v>
      </c>
      <c r="F23" s="12">
        <f t="shared" si="4"/>
        <v>58.449999999999996</v>
      </c>
      <c r="G23" s="12">
        <v>58</v>
      </c>
      <c r="H23" s="12">
        <v>19</v>
      </c>
      <c r="I23" s="13">
        <v>20</v>
      </c>
      <c r="J23" s="12">
        <f t="shared" si="0"/>
        <v>14.549999999999999</v>
      </c>
      <c r="K23" s="12">
        <v>87</v>
      </c>
      <c r="L23" s="14">
        <v>74.2</v>
      </c>
      <c r="M23" s="12">
        <v>100</v>
      </c>
      <c r="N23" s="12">
        <f t="shared" si="1"/>
        <v>8.7039999999999988</v>
      </c>
      <c r="O23" s="12">
        <v>0</v>
      </c>
      <c r="P23" s="12">
        <v>0.25</v>
      </c>
      <c r="Q23" s="12">
        <v>2</v>
      </c>
      <c r="R23" s="12">
        <v>0.56299999999999994</v>
      </c>
      <c r="S23" s="12">
        <f t="shared" si="2"/>
        <v>9.2669999999999995</v>
      </c>
      <c r="T23" s="12">
        <v>0</v>
      </c>
      <c r="U23" s="12">
        <f t="shared" si="3"/>
        <v>82.266999999999996</v>
      </c>
      <c r="V23" s="12"/>
      <c r="W23" s="12">
        <v>68</v>
      </c>
      <c r="X23" s="12" t="s">
        <v>41</v>
      </c>
      <c r="Y23" s="37"/>
      <c r="Z23" s="37"/>
    </row>
    <row r="24" spans="1:26" ht="15" x14ac:dyDescent="0.3">
      <c r="A24" t="s">
        <v>70</v>
      </c>
      <c r="B24" s="10">
        <v>19</v>
      </c>
      <c r="C24" s="10" t="s">
        <v>56</v>
      </c>
      <c r="D24" s="11">
        <v>77.63</v>
      </c>
      <c r="E24" s="12">
        <v>0</v>
      </c>
      <c r="F24" s="12">
        <f t="shared" si="4"/>
        <v>54.340999999999994</v>
      </c>
      <c r="G24" s="12">
        <v>57</v>
      </c>
      <c r="H24" s="12">
        <v>20</v>
      </c>
      <c r="I24" s="13">
        <v>20</v>
      </c>
      <c r="J24" s="12">
        <f t="shared" si="0"/>
        <v>14.549999999999999</v>
      </c>
      <c r="K24" s="12">
        <v>79</v>
      </c>
      <c r="L24" s="14">
        <v>58.1</v>
      </c>
      <c r="M24" s="12">
        <v>100</v>
      </c>
      <c r="N24" s="12">
        <f t="shared" si="1"/>
        <v>7.9020000000000001</v>
      </c>
      <c r="O24" s="12">
        <v>6</v>
      </c>
      <c r="P24" s="12">
        <v>0.2</v>
      </c>
      <c r="Q24" s="12">
        <v>24</v>
      </c>
      <c r="R24" s="12">
        <v>5.2549999999999999</v>
      </c>
      <c r="S24" s="12">
        <f t="shared" si="2"/>
        <v>13.157</v>
      </c>
      <c r="T24" s="12">
        <v>0</v>
      </c>
      <c r="U24" s="12">
        <f t="shared" si="3"/>
        <v>82.047999999999988</v>
      </c>
      <c r="V24" s="12"/>
      <c r="W24" s="12">
        <v>65</v>
      </c>
      <c r="X24" s="12" t="s">
        <v>41</v>
      </c>
      <c r="Y24" s="37"/>
      <c r="Z24" s="37"/>
    </row>
    <row r="25" spans="1:26" ht="15" x14ac:dyDescent="0.3">
      <c r="A25" t="s">
        <v>70</v>
      </c>
      <c r="B25" s="10">
        <v>20</v>
      </c>
      <c r="C25" s="10" t="s">
        <v>57</v>
      </c>
      <c r="D25" s="11">
        <v>82.05</v>
      </c>
      <c r="E25" s="12">
        <v>0</v>
      </c>
      <c r="F25" s="12">
        <f t="shared" si="4"/>
        <v>57.434999999999995</v>
      </c>
      <c r="G25" s="12">
        <v>58</v>
      </c>
      <c r="H25" s="12">
        <v>20</v>
      </c>
      <c r="I25" s="13">
        <v>20</v>
      </c>
      <c r="J25" s="12">
        <f t="shared" si="0"/>
        <v>14.7</v>
      </c>
      <c r="K25" s="12">
        <v>85</v>
      </c>
      <c r="L25" s="14">
        <v>79.2</v>
      </c>
      <c r="M25" s="12">
        <v>100</v>
      </c>
      <c r="N25" s="12">
        <f t="shared" si="1"/>
        <v>8.6840000000000011</v>
      </c>
      <c r="O25" s="12">
        <v>0</v>
      </c>
      <c r="P25" s="12">
        <v>3.45</v>
      </c>
      <c r="Q25" s="12">
        <v>0</v>
      </c>
      <c r="R25" s="12">
        <v>0.86299999999999999</v>
      </c>
      <c r="S25" s="12">
        <f t="shared" si="2"/>
        <v>9.5470000000000006</v>
      </c>
      <c r="T25" s="12">
        <v>0</v>
      </c>
      <c r="U25" s="12">
        <f t="shared" si="3"/>
        <v>81.681999999999988</v>
      </c>
      <c r="V25" s="12"/>
      <c r="W25" s="12">
        <v>72</v>
      </c>
      <c r="X25" s="12"/>
      <c r="Y25" s="37"/>
      <c r="Z25" s="37"/>
    </row>
    <row r="26" spans="1:26" ht="15" x14ac:dyDescent="0.3">
      <c r="A26" t="s">
        <v>70</v>
      </c>
      <c r="B26" s="10">
        <v>21</v>
      </c>
      <c r="C26" s="10" t="s">
        <v>58</v>
      </c>
      <c r="D26" s="11">
        <v>82.43</v>
      </c>
      <c r="E26" s="12">
        <v>0</v>
      </c>
      <c r="F26" s="12">
        <f t="shared" si="4"/>
        <v>57.701000000000001</v>
      </c>
      <c r="G26" s="12">
        <v>57</v>
      </c>
      <c r="H26" s="12">
        <v>20</v>
      </c>
      <c r="I26" s="13">
        <v>20</v>
      </c>
      <c r="J26" s="12">
        <f t="shared" si="0"/>
        <v>14.549999999999999</v>
      </c>
      <c r="K26" s="12">
        <v>79.5</v>
      </c>
      <c r="L26" s="14">
        <v>70.2</v>
      </c>
      <c r="M26" s="12">
        <v>100</v>
      </c>
      <c r="N26" s="12">
        <f t="shared" si="1"/>
        <v>8.1739999999999995</v>
      </c>
      <c r="O26" s="12">
        <v>0</v>
      </c>
      <c r="P26" s="12">
        <v>0.75</v>
      </c>
      <c r="Q26" s="12">
        <v>0</v>
      </c>
      <c r="R26" s="12">
        <v>0.188</v>
      </c>
      <c r="S26" s="12">
        <f t="shared" si="2"/>
        <v>8.3620000000000001</v>
      </c>
      <c r="T26" s="12">
        <v>0</v>
      </c>
      <c r="U26" s="12">
        <f t="shared" si="3"/>
        <v>80.613</v>
      </c>
      <c r="V26" s="12"/>
      <c r="W26" s="12">
        <v>72</v>
      </c>
      <c r="X26" s="12" t="s">
        <v>41</v>
      </c>
      <c r="Y26" s="37"/>
      <c r="Z26" s="37"/>
    </row>
    <row r="27" spans="1:26" ht="15" x14ac:dyDescent="0.3">
      <c r="A27" t="s">
        <v>70</v>
      </c>
      <c r="B27" s="10">
        <v>22</v>
      </c>
      <c r="C27" s="10" t="s">
        <v>59</v>
      </c>
      <c r="D27" s="11">
        <v>77.63</v>
      </c>
      <c r="E27" s="12">
        <v>0</v>
      </c>
      <c r="F27" s="12">
        <f t="shared" si="4"/>
        <v>54.340999999999994</v>
      </c>
      <c r="G27" s="12">
        <v>58</v>
      </c>
      <c r="H27" s="12">
        <v>20</v>
      </c>
      <c r="I27" s="13">
        <v>20</v>
      </c>
      <c r="J27" s="12">
        <f t="shared" si="0"/>
        <v>14.7</v>
      </c>
      <c r="K27" s="12">
        <v>78.5</v>
      </c>
      <c r="L27" s="14">
        <v>72.7</v>
      </c>
      <c r="M27" s="12">
        <v>100</v>
      </c>
      <c r="N27" s="12">
        <f t="shared" si="1"/>
        <v>8.1639999999999997</v>
      </c>
      <c r="O27" s="12">
        <v>0</v>
      </c>
      <c r="P27" s="12">
        <v>0.1</v>
      </c>
      <c r="Q27" s="12">
        <v>10</v>
      </c>
      <c r="R27" s="12">
        <v>2.5249999999999999</v>
      </c>
      <c r="S27" s="12">
        <f t="shared" si="2"/>
        <v>10.689</v>
      </c>
      <c r="T27" s="12">
        <v>0</v>
      </c>
      <c r="U27" s="12">
        <f t="shared" si="3"/>
        <v>79.72999999999999</v>
      </c>
      <c r="V27" s="12"/>
      <c r="W27" s="12">
        <v>61</v>
      </c>
      <c r="X27" s="12" t="s">
        <v>41</v>
      </c>
      <c r="Y27" s="37"/>
      <c r="Z27" s="37"/>
    </row>
    <row r="28" spans="1:26" ht="15" x14ac:dyDescent="0.3">
      <c r="A28" t="s">
        <v>70</v>
      </c>
      <c r="B28" s="10">
        <v>23</v>
      </c>
      <c r="C28" s="10" t="s">
        <v>60</v>
      </c>
      <c r="D28" s="11">
        <v>78.11</v>
      </c>
      <c r="E28" s="12">
        <v>0</v>
      </c>
      <c r="F28" s="12">
        <f t="shared" si="4"/>
        <v>54.677</v>
      </c>
      <c r="G28" s="12">
        <v>58</v>
      </c>
      <c r="H28" s="12">
        <v>19</v>
      </c>
      <c r="I28" s="13">
        <v>20</v>
      </c>
      <c r="J28" s="12">
        <f t="shared" si="0"/>
        <v>14.549999999999999</v>
      </c>
      <c r="K28" s="12">
        <v>88.5</v>
      </c>
      <c r="L28" s="14">
        <v>78.5</v>
      </c>
      <c r="M28" s="12">
        <v>100</v>
      </c>
      <c r="N28" s="12">
        <f t="shared" si="1"/>
        <v>8.8800000000000008</v>
      </c>
      <c r="O28" s="12">
        <v>0</v>
      </c>
      <c r="P28" s="12">
        <v>0.3</v>
      </c>
      <c r="Q28" s="12">
        <v>6</v>
      </c>
      <c r="R28" s="12">
        <v>1.575</v>
      </c>
      <c r="S28" s="12">
        <f t="shared" si="2"/>
        <v>10.455</v>
      </c>
      <c r="T28" s="12">
        <v>0</v>
      </c>
      <c r="U28" s="12">
        <f t="shared" si="3"/>
        <v>79.682000000000002</v>
      </c>
      <c r="V28" s="12"/>
      <c r="W28" s="12">
        <v>66</v>
      </c>
      <c r="X28" s="12"/>
      <c r="Y28" s="37"/>
      <c r="Z28" s="37"/>
    </row>
    <row r="29" spans="1:26" ht="15" x14ac:dyDescent="0.3">
      <c r="A29" t="s">
        <v>70</v>
      </c>
      <c r="B29" s="10">
        <v>24</v>
      </c>
      <c r="C29" s="10" t="s">
        <v>61</v>
      </c>
      <c r="D29" s="11">
        <v>76.7</v>
      </c>
      <c r="E29" s="12">
        <v>0</v>
      </c>
      <c r="F29" s="12">
        <f t="shared" si="4"/>
        <v>53.69</v>
      </c>
      <c r="G29" s="12">
        <v>56</v>
      </c>
      <c r="H29" s="12">
        <v>18</v>
      </c>
      <c r="I29" s="13">
        <v>18</v>
      </c>
      <c r="J29" s="12">
        <f t="shared" si="0"/>
        <v>13.799999999999999</v>
      </c>
      <c r="K29" s="12">
        <v>80.5</v>
      </c>
      <c r="L29" s="14">
        <v>60.3</v>
      </c>
      <c r="M29" s="12">
        <v>100</v>
      </c>
      <c r="N29" s="12">
        <f t="shared" si="1"/>
        <v>8.0359999999999996</v>
      </c>
      <c r="O29" s="12">
        <v>4</v>
      </c>
      <c r="P29" s="12">
        <v>3.25</v>
      </c>
      <c r="Q29" s="12">
        <v>6</v>
      </c>
      <c r="R29" s="12">
        <v>3.3130000000000002</v>
      </c>
      <c r="S29" s="12">
        <f t="shared" si="2"/>
        <v>11.349</v>
      </c>
      <c r="T29" s="12">
        <v>0</v>
      </c>
      <c r="U29" s="12">
        <f t="shared" si="3"/>
        <v>78.838999999999999</v>
      </c>
      <c r="V29" s="12"/>
      <c r="W29" s="12">
        <v>57</v>
      </c>
      <c r="X29" s="12" t="s">
        <v>41</v>
      </c>
      <c r="Y29" s="37"/>
      <c r="Z29" s="37"/>
    </row>
    <row r="30" spans="1:26" ht="15" x14ac:dyDescent="0.3">
      <c r="A30" t="s">
        <v>70</v>
      </c>
      <c r="B30" s="10">
        <v>25</v>
      </c>
      <c r="C30" s="10" t="s">
        <v>62</v>
      </c>
      <c r="D30" s="11">
        <v>79.16</v>
      </c>
      <c r="E30" s="12">
        <v>0</v>
      </c>
      <c r="F30" s="12">
        <f t="shared" si="4"/>
        <v>55.411999999999992</v>
      </c>
      <c r="G30" s="12">
        <v>56</v>
      </c>
      <c r="H30" s="12">
        <v>19</v>
      </c>
      <c r="I30" s="13">
        <v>20</v>
      </c>
      <c r="J30" s="12">
        <f t="shared" si="0"/>
        <v>14.25</v>
      </c>
      <c r="K30" s="12">
        <v>79</v>
      </c>
      <c r="L30" s="14">
        <v>70.599999999999994</v>
      </c>
      <c r="M30" s="12">
        <v>95</v>
      </c>
      <c r="N30" s="12">
        <f t="shared" si="1"/>
        <v>8.0519999999999996</v>
      </c>
      <c r="O30" s="12">
        <v>4</v>
      </c>
      <c r="P30" s="12">
        <v>0.25</v>
      </c>
      <c r="Q30" s="12">
        <v>0</v>
      </c>
      <c r="R30" s="12">
        <v>1.0629999999999999</v>
      </c>
      <c r="S30" s="12">
        <f t="shared" si="2"/>
        <v>9.1150000000000002</v>
      </c>
      <c r="T30" s="12">
        <v>0</v>
      </c>
      <c r="U30" s="12">
        <f t="shared" si="3"/>
        <v>78.776999999999987</v>
      </c>
      <c r="V30" s="12"/>
      <c r="W30" s="12">
        <v>70</v>
      </c>
      <c r="X30" s="12" t="s">
        <v>41</v>
      </c>
      <c r="Y30" s="37"/>
      <c r="Z30" s="37"/>
    </row>
    <row r="31" spans="1:26" ht="15" x14ac:dyDescent="0.3">
      <c r="A31" t="s">
        <v>70</v>
      </c>
      <c r="B31" s="10">
        <v>26</v>
      </c>
      <c r="C31" s="10" t="s">
        <v>63</v>
      </c>
      <c r="D31" s="11">
        <v>78.349999999999994</v>
      </c>
      <c r="E31" s="12">
        <v>0</v>
      </c>
      <c r="F31" s="12">
        <f t="shared" si="4"/>
        <v>54.844999999999992</v>
      </c>
      <c r="G31" s="12">
        <v>57</v>
      </c>
      <c r="H31" s="12">
        <v>19</v>
      </c>
      <c r="I31" s="13">
        <v>18</v>
      </c>
      <c r="J31" s="12">
        <f t="shared" si="0"/>
        <v>14.1</v>
      </c>
      <c r="K31" s="12">
        <v>79</v>
      </c>
      <c r="L31" s="14">
        <v>72.8</v>
      </c>
      <c r="M31" s="12">
        <v>100</v>
      </c>
      <c r="N31" s="12">
        <f t="shared" si="1"/>
        <v>8.1960000000000015</v>
      </c>
      <c r="O31" s="12">
        <v>0</v>
      </c>
      <c r="P31" s="12">
        <v>3</v>
      </c>
      <c r="Q31" s="12">
        <v>2</v>
      </c>
      <c r="R31" s="12">
        <v>1.25</v>
      </c>
      <c r="S31" s="12">
        <f t="shared" si="2"/>
        <v>9.4460000000000015</v>
      </c>
      <c r="T31" s="12">
        <v>0</v>
      </c>
      <c r="U31" s="12">
        <f t="shared" si="3"/>
        <v>78.390999999999991</v>
      </c>
      <c r="V31" s="12"/>
      <c r="W31" s="12">
        <v>61</v>
      </c>
      <c r="X31" s="12" t="s">
        <v>41</v>
      </c>
      <c r="Y31" s="37"/>
      <c r="Z31" s="37"/>
    </row>
    <row r="32" spans="1:26" ht="15" x14ac:dyDescent="0.3">
      <c r="A32" t="s">
        <v>70</v>
      </c>
      <c r="B32" s="10">
        <v>27</v>
      </c>
      <c r="C32" s="10" t="s">
        <v>64</v>
      </c>
      <c r="D32" s="11">
        <v>74.64</v>
      </c>
      <c r="E32" s="12">
        <v>0</v>
      </c>
      <c r="F32" s="12">
        <f t="shared" si="4"/>
        <v>52.247999999999998</v>
      </c>
      <c r="G32" s="12">
        <v>57</v>
      </c>
      <c r="H32" s="12">
        <v>20</v>
      </c>
      <c r="I32" s="13">
        <v>20</v>
      </c>
      <c r="J32" s="12">
        <f t="shared" si="0"/>
        <v>14.549999999999999</v>
      </c>
      <c r="K32" s="12">
        <v>83</v>
      </c>
      <c r="L32" s="35">
        <v>70.599999999999994</v>
      </c>
      <c r="M32" s="12">
        <v>100</v>
      </c>
      <c r="N32" s="12">
        <f t="shared" si="1"/>
        <v>8.3919999999999995</v>
      </c>
      <c r="O32" s="12">
        <v>0</v>
      </c>
      <c r="P32" s="12">
        <v>0.35</v>
      </c>
      <c r="Q32" s="12">
        <v>4</v>
      </c>
      <c r="R32" s="12">
        <v>1.0880000000000001</v>
      </c>
      <c r="S32" s="12">
        <f t="shared" si="2"/>
        <v>9.48</v>
      </c>
      <c r="T32" s="12">
        <v>0</v>
      </c>
      <c r="U32" s="12">
        <f t="shared" si="3"/>
        <v>76.278000000000006</v>
      </c>
      <c r="V32" s="12"/>
      <c r="W32" s="12">
        <v>61</v>
      </c>
      <c r="X32" s="12" t="s">
        <v>41</v>
      </c>
      <c r="Y32" s="37"/>
      <c r="Z32" s="37"/>
    </row>
    <row r="33" spans="1:26" ht="15" x14ac:dyDescent="0.3">
      <c r="A33" t="s">
        <v>70</v>
      </c>
      <c r="B33" s="10">
        <v>28</v>
      </c>
      <c r="C33" s="10" t="s">
        <v>65</v>
      </c>
      <c r="D33" s="15">
        <v>74.709999999999994</v>
      </c>
      <c r="E33" s="12">
        <v>0</v>
      </c>
      <c r="F33" s="12">
        <f t="shared" si="4"/>
        <v>52.29699999999999</v>
      </c>
      <c r="G33" s="12">
        <v>57</v>
      </c>
      <c r="H33" s="12">
        <v>19</v>
      </c>
      <c r="I33" s="13">
        <v>20</v>
      </c>
      <c r="J33" s="12">
        <f t="shared" si="0"/>
        <v>14.399999999999999</v>
      </c>
      <c r="K33" s="12">
        <v>80</v>
      </c>
      <c r="L33" s="35">
        <v>87.2</v>
      </c>
      <c r="M33" s="12">
        <v>95</v>
      </c>
      <c r="N33" s="12">
        <f t="shared" si="1"/>
        <v>8.4440000000000008</v>
      </c>
      <c r="O33" s="12">
        <v>2</v>
      </c>
      <c r="P33" s="12">
        <v>0</v>
      </c>
      <c r="Q33" s="12">
        <v>0</v>
      </c>
      <c r="R33" s="12">
        <v>0.5</v>
      </c>
      <c r="S33" s="12">
        <f t="shared" si="2"/>
        <v>8.9440000000000008</v>
      </c>
      <c r="T33" s="12">
        <v>0</v>
      </c>
      <c r="U33" s="12">
        <f t="shared" si="3"/>
        <v>75.640999999999991</v>
      </c>
      <c r="V33" s="12"/>
      <c r="W33" s="12">
        <v>65</v>
      </c>
      <c r="X33" s="12"/>
      <c r="Y33" s="37"/>
      <c r="Z33" s="37"/>
    </row>
    <row r="34" spans="1:26" ht="15" x14ac:dyDescent="0.3">
      <c r="A34" t="s">
        <v>70</v>
      </c>
      <c r="B34" s="10">
        <v>29</v>
      </c>
      <c r="C34" s="10" t="s">
        <v>66</v>
      </c>
      <c r="D34" s="11">
        <v>77.91</v>
      </c>
      <c r="E34" s="12">
        <v>0</v>
      </c>
      <c r="F34" s="12">
        <f t="shared" si="4"/>
        <v>54.536999999999992</v>
      </c>
      <c r="G34" s="12">
        <v>56</v>
      </c>
      <c r="H34" s="12">
        <v>19</v>
      </c>
      <c r="I34" s="13">
        <v>20</v>
      </c>
      <c r="J34" s="12">
        <f t="shared" si="0"/>
        <v>14.25</v>
      </c>
      <c r="K34" s="12">
        <v>79</v>
      </c>
      <c r="L34" s="35">
        <v>63.8</v>
      </c>
      <c r="M34" s="12">
        <v>100</v>
      </c>
      <c r="N34" s="12">
        <f t="shared" si="1"/>
        <v>8.016</v>
      </c>
      <c r="O34" s="12">
        <v>0</v>
      </c>
      <c r="P34" s="12">
        <v>0</v>
      </c>
      <c r="Q34" s="12">
        <v>0</v>
      </c>
      <c r="R34" s="12">
        <v>0</v>
      </c>
      <c r="S34" s="12">
        <f t="shared" si="2"/>
        <v>8.016</v>
      </c>
      <c r="T34" s="12">
        <v>1.5</v>
      </c>
      <c r="U34" s="12">
        <f t="shared" si="3"/>
        <v>75.302999999999997</v>
      </c>
      <c r="V34" s="12"/>
      <c r="W34" s="12">
        <v>70</v>
      </c>
      <c r="X34" s="12" t="s">
        <v>41</v>
      </c>
      <c r="Y34" s="37"/>
      <c r="Z34" s="37"/>
    </row>
    <row r="35" spans="1:26" ht="15" x14ac:dyDescent="0.3">
      <c r="A35" t="s">
        <v>70</v>
      </c>
      <c r="B35" s="10">
        <v>30</v>
      </c>
      <c r="C35" s="14" t="s">
        <v>67</v>
      </c>
      <c r="D35" s="15">
        <v>58.23</v>
      </c>
      <c r="E35" s="12">
        <v>0</v>
      </c>
      <c r="F35" s="12">
        <f t="shared" si="4"/>
        <v>40.760999999999996</v>
      </c>
      <c r="G35" s="12">
        <v>56</v>
      </c>
      <c r="H35" s="12">
        <v>18</v>
      </c>
      <c r="I35" s="13">
        <v>18</v>
      </c>
      <c r="J35" s="12">
        <f t="shared" si="0"/>
        <v>13.799999999999999</v>
      </c>
      <c r="K35" s="12">
        <v>95</v>
      </c>
      <c r="L35" s="35">
        <v>0</v>
      </c>
      <c r="M35" s="12">
        <v>100</v>
      </c>
      <c r="N35" s="12">
        <f t="shared" si="1"/>
        <v>7.7</v>
      </c>
      <c r="O35" s="12">
        <v>6</v>
      </c>
      <c r="P35" s="12">
        <v>0</v>
      </c>
      <c r="Q35" s="12">
        <v>0</v>
      </c>
      <c r="R35" s="12">
        <v>1.5</v>
      </c>
      <c r="S35" s="12">
        <f t="shared" si="2"/>
        <v>9.1999999999999993</v>
      </c>
      <c r="T35" s="12">
        <v>0</v>
      </c>
      <c r="U35" s="12">
        <f t="shared" si="3"/>
        <v>63.760999999999996</v>
      </c>
      <c r="V35" s="12"/>
      <c r="W35" s="12">
        <v>10</v>
      </c>
      <c r="X35" s="12" t="s">
        <v>41</v>
      </c>
      <c r="Y35" s="37"/>
      <c r="Z35" s="37"/>
    </row>
  </sheetData>
  <mergeCells count="25">
    <mergeCell ref="T3:T4"/>
    <mergeCell ref="U3:V3"/>
    <mergeCell ref="Z3:Z5"/>
    <mergeCell ref="J4:J5"/>
    <mergeCell ref="K4:N4"/>
    <mergeCell ref="O4:R4"/>
    <mergeCell ref="S4:S5"/>
    <mergeCell ref="V4:V5"/>
    <mergeCell ref="U4:U5"/>
    <mergeCell ref="A3:A5"/>
    <mergeCell ref="W3:W5"/>
    <mergeCell ref="C1:Z1"/>
    <mergeCell ref="B2:R2"/>
    <mergeCell ref="B3:B5"/>
    <mergeCell ref="D3:F3"/>
    <mergeCell ref="G3:J3"/>
    <mergeCell ref="K3:S3"/>
    <mergeCell ref="X3:X5"/>
    <mergeCell ref="Y3:Y5"/>
    <mergeCell ref="D4:D5"/>
    <mergeCell ref="E4:E5"/>
    <mergeCell ref="F4:F5"/>
    <mergeCell ref="G4:G5"/>
    <mergeCell ref="H4:H5"/>
    <mergeCell ref="I4:I5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Holly</dc:creator>
  <cp:lastModifiedBy>Holly</cp:lastModifiedBy>
  <dcterms:created xsi:type="dcterms:W3CDTF">2015-06-05T18:19:34Z</dcterms:created>
  <dcterms:modified xsi:type="dcterms:W3CDTF">2020-10-16T04:53:21Z</dcterms:modified>
</cp:coreProperties>
</file>