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<sst xmlns="http://schemas.openxmlformats.org/spreadsheetml/2006/main" count="176" uniqueCount="137">
  <si>
    <t>河南理工大学2019-2020学年学生综合评定积分表</t>
  </si>
  <si>
    <t xml:space="preserve"> 学院领导签字____________  公章:</t>
  </si>
  <si>
    <t>序号</t>
  </si>
  <si>
    <t>项目及代码</t>
  </si>
  <si>
    <t>学业成绩分（X 70%）</t>
  </si>
  <si>
    <t>思想品德分（D 15%）</t>
  </si>
  <si>
    <t>减罚总分</t>
  </si>
  <si>
    <t xml:space="preserve">  综合积分(M)</t>
  </si>
  <si>
    <t>必修课最低一门成绩</t>
  </si>
  <si>
    <t>1、体侧是否达标 2、是否挂科</t>
  </si>
  <si>
    <t>拟推荐获几等奖学金</t>
  </si>
  <si>
    <t>个人签字</t>
  </si>
  <si>
    <t>单项得分</t>
  </si>
  <si>
    <t>课程成绩分(X1)</t>
  </si>
  <si>
    <t>学习奖励分(X2)</t>
  </si>
  <si>
    <t>学业成绩分X=(X1+X2)*70%</t>
  </si>
  <si>
    <t>思想品德基础分(D1)</t>
  </si>
  <si>
    <t>学生互评分(D2)</t>
  </si>
  <si>
    <t>政治理论学习分(D3)</t>
  </si>
  <si>
    <t>思想品德分D=(D1+D2+D3)*15%</t>
  </si>
  <si>
    <t>荣誉称号及活动获奖分（R）</t>
  </si>
  <si>
    <t>综合素质分Z=T+R</t>
  </si>
  <si>
    <t>M=X+D+Z-F</t>
  </si>
  <si>
    <t>名次</t>
  </si>
  <si>
    <t>姓名</t>
  </si>
  <si>
    <t>国家学生体质健康标准(T2)</t>
  </si>
  <si>
    <t>体育分T=（T1*10%）</t>
  </si>
  <si>
    <t>各级各类荣誉称号加分(R1)</t>
  </si>
  <si>
    <t>第二课堂比赛活动获奖加分（R2）</t>
  </si>
  <si>
    <t>其他加分(R3)</t>
  </si>
  <si>
    <t>荣誉称号及活动获奖分R=(R1+R2+R3)*25%</t>
  </si>
  <si>
    <t>F</t>
  </si>
  <si>
    <t>311714010212</t>
  </si>
  <si>
    <t>侯汀汀</t>
  </si>
  <si>
    <t>92.12</t>
  </si>
  <si>
    <t>是，否</t>
  </si>
  <si>
    <t>国家励志奖学金</t>
  </si>
  <si>
    <t>311714010228</t>
  </si>
  <si>
    <t>徐韩冰</t>
  </si>
  <si>
    <t>92.26</t>
  </si>
  <si>
    <t>311714010225</t>
  </si>
  <si>
    <t>马倩</t>
  </si>
  <si>
    <t>89.53</t>
  </si>
  <si>
    <t>一等奖学金</t>
  </si>
  <si>
    <t>311714010220</t>
  </si>
  <si>
    <t>王心雨</t>
  </si>
  <si>
    <t>92.22</t>
  </si>
  <si>
    <t>二等奖学金</t>
  </si>
  <si>
    <t>311714010221</t>
  </si>
  <si>
    <t>赵甜甜</t>
  </si>
  <si>
    <t>88.61</t>
  </si>
  <si>
    <t>311714010209</t>
  </si>
  <si>
    <t>周佩洁</t>
  </si>
  <si>
    <t>89.65</t>
  </si>
  <si>
    <t>三等奖学金</t>
  </si>
  <si>
    <t>311714010202</t>
  </si>
  <si>
    <t>卞王倩</t>
  </si>
  <si>
    <t>90.76</t>
  </si>
  <si>
    <t>311714010223</t>
  </si>
  <si>
    <t>张盈盈</t>
  </si>
  <si>
    <t>90.92</t>
  </si>
  <si>
    <t>311714010203</t>
  </si>
  <si>
    <t>李娜</t>
  </si>
  <si>
    <t>89.39</t>
  </si>
  <si>
    <t>311714010216</t>
  </si>
  <si>
    <t>宋小静</t>
  </si>
  <si>
    <t>91.14</t>
  </si>
  <si>
    <t>311714010204</t>
  </si>
  <si>
    <t>焦文倩</t>
  </si>
  <si>
    <t>88.69</t>
  </si>
  <si>
    <t>311714010218</t>
  </si>
  <si>
    <t>任静</t>
  </si>
  <si>
    <t>89.16</t>
  </si>
  <si>
    <t>311714010224</t>
  </si>
  <si>
    <t>刘梦瑶</t>
  </si>
  <si>
    <t>86.82</t>
  </si>
  <si>
    <t>311714010211</t>
  </si>
  <si>
    <t>王园静</t>
  </si>
  <si>
    <t>88.4</t>
  </si>
  <si>
    <t>311714010210</t>
  </si>
  <si>
    <t>林巧满</t>
  </si>
  <si>
    <t>87.18</t>
  </si>
  <si>
    <t>311714010227</t>
  </si>
  <si>
    <t>赵海蓓</t>
  </si>
  <si>
    <t>88.08</t>
  </si>
  <si>
    <t>311714010201</t>
  </si>
  <si>
    <t>吴迎迎</t>
  </si>
  <si>
    <t>87.24</t>
  </si>
  <si>
    <t>311714010215</t>
  </si>
  <si>
    <t>苑璐涵</t>
  </si>
  <si>
    <t>81.27</t>
  </si>
  <si>
    <t>311714010222</t>
  </si>
  <si>
    <t>蒋明霞</t>
  </si>
  <si>
    <t>85.1</t>
  </si>
  <si>
    <t>311714010214</t>
  </si>
  <si>
    <t>董苗苗</t>
  </si>
  <si>
    <t>86.02</t>
  </si>
  <si>
    <t>311714010206</t>
  </si>
  <si>
    <t>刘凡瑞</t>
  </si>
  <si>
    <t>84.25</t>
  </si>
  <si>
    <t>311703000512</t>
  </si>
  <si>
    <t>马世莹</t>
  </si>
  <si>
    <t>83.09</t>
  </si>
  <si>
    <t>311714010226</t>
  </si>
  <si>
    <t>胡兆伟</t>
  </si>
  <si>
    <t>83.39</t>
  </si>
  <si>
    <t>311714010207</t>
  </si>
  <si>
    <t>高慧</t>
  </si>
  <si>
    <t>85.09</t>
  </si>
  <si>
    <t>311714010232</t>
  </si>
  <si>
    <t>林俊</t>
  </si>
  <si>
    <t>78.69</t>
  </si>
  <si>
    <t>311714010208</t>
  </si>
  <si>
    <t>张迪</t>
  </si>
  <si>
    <t>82.98</t>
  </si>
  <si>
    <t>3117140102019</t>
  </si>
  <si>
    <t>张恒星</t>
  </si>
  <si>
    <t>83.37</t>
  </si>
  <si>
    <t>311714010213</t>
  </si>
  <si>
    <t>马文凤</t>
  </si>
  <si>
    <t>81</t>
  </si>
  <si>
    <t>311610050211</t>
  </si>
  <si>
    <t>李珈乐</t>
  </si>
  <si>
    <t>80.85</t>
  </si>
  <si>
    <t>是，是</t>
  </si>
  <si>
    <t>311714010231</t>
  </si>
  <si>
    <t>张强</t>
  </si>
  <si>
    <t>81.77</t>
  </si>
  <si>
    <t>311714010230</t>
  </si>
  <si>
    <t>华艳东</t>
  </si>
  <si>
    <t>79.18</t>
  </si>
  <si>
    <t>311722010102</t>
  </si>
  <si>
    <t>王欣</t>
  </si>
  <si>
    <t>79.04</t>
  </si>
  <si>
    <t>311714010217</t>
  </si>
  <si>
    <t>龚芮</t>
  </si>
  <si>
    <t>77.57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</si>
</sst>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12"/>
      <name val="黑体"/>
      <charset val="134"/>
    </font>
    <font>
      <sz val="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6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1" borderId="4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22" fillId="17" borderId="3" applyNumberFormat="0" applyAlignment="0" applyProtection="0">
      <alignment vertical="center"/>
    </xf>
    <xf numFmtId="0" fontId="24" fillId="20" borderId="7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9"/>
  <sheetViews>
    <sheetView tabSelected="1" workbookViewId="0">
      <selection activeCell="A1" sqref="A1:W39"/>
    </sheetView>
  </sheetViews>
  <sheetFormatPr defaultColWidth="9" defaultRowHeight="13.5"/>
  <sheetData>
    <row r="1" ht="14.25" spans="1:23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 t="s">
        <v>1</v>
      </c>
      <c r="Q2" s="3"/>
      <c r="R2" s="3"/>
      <c r="S2" s="3"/>
      <c r="T2" s="3"/>
      <c r="U2" s="3"/>
      <c r="V2" s="3"/>
      <c r="W2" s="3"/>
    </row>
    <row r="3" spans="1:23">
      <c r="A3" s="4" t="s">
        <v>2</v>
      </c>
      <c r="B3" s="5" t="s">
        <v>3</v>
      </c>
      <c r="C3" s="6" t="s">
        <v>4</v>
      </c>
      <c r="D3" s="6"/>
      <c r="E3" s="6"/>
      <c r="F3" s="6" t="s">
        <v>5</v>
      </c>
      <c r="G3" s="6"/>
      <c r="H3" s="6"/>
      <c r="I3" s="6"/>
      <c r="J3" s="6"/>
      <c r="K3" s="6"/>
      <c r="L3" s="6"/>
      <c r="M3" s="6"/>
      <c r="N3" s="6"/>
      <c r="O3" s="6"/>
      <c r="P3" s="6"/>
      <c r="Q3" s="5" t="s">
        <v>6</v>
      </c>
      <c r="R3" s="6" t="s">
        <v>7</v>
      </c>
      <c r="S3" s="6"/>
      <c r="T3" s="13" t="s">
        <v>8</v>
      </c>
      <c r="U3" s="13" t="s">
        <v>9</v>
      </c>
      <c r="V3" s="5" t="s">
        <v>10</v>
      </c>
      <c r="W3" s="3" t="s">
        <v>11</v>
      </c>
    </row>
    <row r="4" spans="1:23">
      <c r="A4" s="4"/>
      <c r="B4" s="5"/>
      <c r="C4" s="7"/>
      <c r="D4" s="6"/>
      <c r="E4" s="6"/>
      <c r="F4" s="6"/>
      <c r="G4" s="6"/>
      <c r="H4" s="6"/>
      <c r="I4" s="6"/>
      <c r="J4" s="6"/>
      <c r="K4" s="7"/>
      <c r="L4" s="6"/>
      <c r="M4" s="6"/>
      <c r="N4" s="6"/>
      <c r="O4" s="6"/>
      <c r="P4" s="6"/>
      <c r="Q4" s="5"/>
      <c r="R4" s="6"/>
      <c r="S4" s="3"/>
      <c r="T4" s="13"/>
      <c r="U4" s="13"/>
      <c r="V4" s="5"/>
      <c r="W4" s="3"/>
    </row>
    <row r="5" spans="1:23">
      <c r="A5" s="4"/>
      <c r="B5" s="5" t="s">
        <v>12</v>
      </c>
      <c r="C5" s="8" t="s">
        <v>13</v>
      </c>
      <c r="D5" s="5" t="s">
        <v>14</v>
      </c>
      <c r="E5" s="5" t="s">
        <v>15</v>
      </c>
      <c r="F5" s="5" t="s">
        <v>16</v>
      </c>
      <c r="G5" s="5" t="s">
        <v>17</v>
      </c>
      <c r="H5" s="5" t="s">
        <v>18</v>
      </c>
      <c r="I5" s="5" t="s">
        <v>19</v>
      </c>
      <c r="J5" s="6"/>
      <c r="K5" s="6"/>
      <c r="L5" s="6" t="s">
        <v>20</v>
      </c>
      <c r="M5" s="6"/>
      <c r="N5" s="6"/>
      <c r="O5" s="6"/>
      <c r="P5" s="5" t="s">
        <v>21</v>
      </c>
      <c r="Q5" s="5"/>
      <c r="R5" s="14" t="s">
        <v>22</v>
      </c>
      <c r="S5" s="3" t="s">
        <v>23</v>
      </c>
      <c r="T5" s="13"/>
      <c r="U5" s="13"/>
      <c r="V5" s="5"/>
      <c r="W5" s="3"/>
    </row>
    <row r="6" ht="56.25" spans="1:23">
      <c r="A6" s="4"/>
      <c r="B6" s="5" t="s">
        <v>24</v>
      </c>
      <c r="C6" s="8"/>
      <c r="D6" s="5"/>
      <c r="E6" s="5"/>
      <c r="F6" s="5"/>
      <c r="G6" s="5"/>
      <c r="H6" s="5"/>
      <c r="I6" s="5"/>
      <c r="J6" s="5" t="s">
        <v>25</v>
      </c>
      <c r="K6" s="11" t="s">
        <v>26</v>
      </c>
      <c r="L6" s="5" t="s">
        <v>27</v>
      </c>
      <c r="M6" s="5" t="s">
        <v>28</v>
      </c>
      <c r="N6" s="5" t="s">
        <v>29</v>
      </c>
      <c r="O6" s="5" t="s">
        <v>30</v>
      </c>
      <c r="P6" s="5"/>
      <c r="Q6" s="6" t="s">
        <v>31</v>
      </c>
      <c r="R6" s="14"/>
      <c r="S6" s="3"/>
      <c r="T6" s="13"/>
      <c r="U6" s="13"/>
      <c r="V6" s="5"/>
      <c r="W6" s="3"/>
    </row>
    <row r="7" ht="14.25" spans="1:23">
      <c r="A7" s="9" t="s">
        <v>32</v>
      </c>
      <c r="B7" s="10" t="s">
        <v>33</v>
      </c>
      <c r="C7" s="10" t="s">
        <v>34</v>
      </c>
      <c r="D7" s="10">
        <v>17</v>
      </c>
      <c r="E7" s="10">
        <f t="shared" ref="E7:E39" si="0">(C7+D7)*0.7</f>
        <v>76.384</v>
      </c>
      <c r="F7" s="10">
        <v>60</v>
      </c>
      <c r="G7" s="10">
        <v>20</v>
      </c>
      <c r="H7" s="10">
        <v>20</v>
      </c>
      <c r="I7" s="10">
        <f t="shared" ref="I7:I39" si="1">(F7+G7+H7)*0.15</f>
        <v>15</v>
      </c>
      <c r="J7" s="10">
        <v>100</v>
      </c>
      <c r="K7" s="12">
        <v>10</v>
      </c>
      <c r="L7" s="10">
        <v>0</v>
      </c>
      <c r="M7" s="10">
        <v>30.75</v>
      </c>
      <c r="N7" s="10">
        <v>0</v>
      </c>
      <c r="O7" s="10">
        <v>5.26875</v>
      </c>
      <c r="P7" s="12">
        <f t="shared" ref="P7:P39" si="2">K7+O7</f>
        <v>15.26875</v>
      </c>
      <c r="Q7" s="10"/>
      <c r="R7" s="12">
        <f t="shared" ref="R7:R39" si="3">E7+I7+P7</f>
        <v>106.65275</v>
      </c>
      <c r="S7" s="10">
        <v>1</v>
      </c>
      <c r="T7" s="10">
        <v>86</v>
      </c>
      <c r="U7" s="10" t="s">
        <v>35</v>
      </c>
      <c r="V7" s="10" t="s">
        <v>36</v>
      </c>
      <c r="W7" s="10"/>
    </row>
    <row r="8" ht="14.25" spans="1:23">
      <c r="A8" s="9" t="s">
        <v>37</v>
      </c>
      <c r="B8" s="10" t="s">
        <v>38</v>
      </c>
      <c r="C8" s="10" t="s">
        <v>39</v>
      </c>
      <c r="D8" s="10">
        <v>10</v>
      </c>
      <c r="E8" s="10">
        <f t="shared" si="0"/>
        <v>71.582</v>
      </c>
      <c r="F8" s="10">
        <v>60</v>
      </c>
      <c r="G8" s="10">
        <v>20</v>
      </c>
      <c r="H8" s="10">
        <v>20</v>
      </c>
      <c r="I8" s="10">
        <f t="shared" si="1"/>
        <v>15</v>
      </c>
      <c r="J8" s="10">
        <v>100</v>
      </c>
      <c r="K8" s="12">
        <v>10</v>
      </c>
      <c r="L8" s="10">
        <v>4</v>
      </c>
      <c r="M8" s="10">
        <v>6.5</v>
      </c>
      <c r="N8" s="10">
        <v>3</v>
      </c>
      <c r="O8" s="10">
        <f t="shared" ref="O8:O23" si="4">(L8+M8+N8)*0.25</f>
        <v>3.375</v>
      </c>
      <c r="P8" s="12">
        <f t="shared" si="2"/>
        <v>13.375</v>
      </c>
      <c r="Q8" s="10"/>
      <c r="R8" s="12">
        <f t="shared" si="3"/>
        <v>99.957</v>
      </c>
      <c r="S8" s="10">
        <v>2</v>
      </c>
      <c r="T8" s="10">
        <v>80</v>
      </c>
      <c r="U8" s="10" t="s">
        <v>35</v>
      </c>
      <c r="V8" s="10" t="s">
        <v>36</v>
      </c>
      <c r="W8" s="10"/>
    </row>
    <row r="9" ht="14.25" spans="1:23">
      <c r="A9" s="9" t="s">
        <v>40</v>
      </c>
      <c r="B9" s="10" t="s">
        <v>41</v>
      </c>
      <c r="C9" s="10" t="s">
        <v>42</v>
      </c>
      <c r="D9" s="10">
        <v>7.86</v>
      </c>
      <c r="E9" s="10">
        <f t="shared" si="0"/>
        <v>68.173</v>
      </c>
      <c r="F9" s="10">
        <v>60</v>
      </c>
      <c r="G9" s="10">
        <v>20</v>
      </c>
      <c r="H9" s="10">
        <v>20</v>
      </c>
      <c r="I9" s="10">
        <f t="shared" si="1"/>
        <v>15</v>
      </c>
      <c r="J9" s="10">
        <v>100</v>
      </c>
      <c r="K9" s="12">
        <v>10</v>
      </c>
      <c r="L9" s="10">
        <v>10</v>
      </c>
      <c r="M9" s="10">
        <v>7</v>
      </c>
      <c r="N9" s="10">
        <v>4</v>
      </c>
      <c r="O9" s="10">
        <v>5.025</v>
      </c>
      <c r="P9" s="12">
        <f t="shared" si="2"/>
        <v>15.025</v>
      </c>
      <c r="Q9" s="10"/>
      <c r="R9" s="12">
        <f t="shared" si="3"/>
        <v>98.198</v>
      </c>
      <c r="S9" s="10">
        <v>3</v>
      </c>
      <c r="T9" s="10">
        <v>75</v>
      </c>
      <c r="U9" s="10" t="s">
        <v>35</v>
      </c>
      <c r="V9" s="10" t="s">
        <v>43</v>
      </c>
      <c r="W9" s="10"/>
    </row>
    <row r="10" ht="14.25" spans="1:23">
      <c r="A10" s="9" t="s">
        <v>44</v>
      </c>
      <c r="B10" s="10" t="s">
        <v>45</v>
      </c>
      <c r="C10" s="10" t="s">
        <v>46</v>
      </c>
      <c r="D10" s="10">
        <v>2</v>
      </c>
      <c r="E10" s="10">
        <f t="shared" si="0"/>
        <v>65.954</v>
      </c>
      <c r="F10" s="10">
        <v>59</v>
      </c>
      <c r="G10" s="10">
        <v>20</v>
      </c>
      <c r="H10" s="10">
        <v>20</v>
      </c>
      <c r="I10" s="10">
        <f t="shared" si="1"/>
        <v>14.85</v>
      </c>
      <c r="J10" s="10">
        <v>100</v>
      </c>
      <c r="K10" s="12">
        <v>10</v>
      </c>
      <c r="L10" s="10">
        <v>16</v>
      </c>
      <c r="M10" s="10">
        <v>1.5</v>
      </c>
      <c r="N10" s="10">
        <v>4</v>
      </c>
      <c r="O10" s="10">
        <v>5.0375</v>
      </c>
      <c r="P10" s="12">
        <f t="shared" si="2"/>
        <v>15.0375</v>
      </c>
      <c r="Q10" s="10"/>
      <c r="R10" s="12">
        <f t="shared" si="3"/>
        <v>95.8415</v>
      </c>
      <c r="S10" s="10">
        <v>4</v>
      </c>
      <c r="T10" s="10">
        <v>84</v>
      </c>
      <c r="U10" s="10" t="s">
        <v>35</v>
      </c>
      <c r="V10" s="10" t="s">
        <v>47</v>
      </c>
      <c r="W10" s="10"/>
    </row>
    <row r="11" ht="14.25" spans="1:23">
      <c r="A11" s="9" t="s">
        <v>48</v>
      </c>
      <c r="B11" s="10" t="s">
        <v>49</v>
      </c>
      <c r="C11" s="10" t="s">
        <v>50</v>
      </c>
      <c r="D11" s="10">
        <v>4.75</v>
      </c>
      <c r="E11" s="10">
        <f t="shared" si="0"/>
        <v>65.352</v>
      </c>
      <c r="F11" s="10">
        <v>60</v>
      </c>
      <c r="G11" s="10">
        <v>20</v>
      </c>
      <c r="H11" s="10">
        <v>20</v>
      </c>
      <c r="I11" s="10">
        <f t="shared" si="1"/>
        <v>15</v>
      </c>
      <c r="J11" s="10">
        <v>100</v>
      </c>
      <c r="K11" s="12">
        <v>10</v>
      </c>
      <c r="L11" s="10">
        <v>20</v>
      </c>
      <c r="M11" s="10">
        <v>9.7</v>
      </c>
      <c r="N11" s="10">
        <v>4</v>
      </c>
      <c r="O11" s="10">
        <v>5.3425</v>
      </c>
      <c r="P11" s="12">
        <f t="shared" si="2"/>
        <v>15.3425</v>
      </c>
      <c r="Q11" s="10"/>
      <c r="R11" s="12">
        <f t="shared" si="3"/>
        <v>95.6945</v>
      </c>
      <c r="S11" s="10">
        <v>5</v>
      </c>
      <c r="T11" s="10">
        <v>79</v>
      </c>
      <c r="U11" s="10" t="s">
        <v>35</v>
      </c>
      <c r="V11" s="10" t="s">
        <v>47</v>
      </c>
      <c r="W11" s="10"/>
    </row>
    <row r="12" ht="14.25" spans="1:23">
      <c r="A12" s="9" t="s">
        <v>51</v>
      </c>
      <c r="B12" s="10" t="s">
        <v>52</v>
      </c>
      <c r="C12" s="10" t="s">
        <v>53</v>
      </c>
      <c r="D12" s="10">
        <v>11</v>
      </c>
      <c r="E12" s="10">
        <f t="shared" si="0"/>
        <v>70.455</v>
      </c>
      <c r="F12" s="10">
        <v>60</v>
      </c>
      <c r="G12" s="10">
        <v>20</v>
      </c>
      <c r="H12" s="10">
        <v>20</v>
      </c>
      <c r="I12" s="10">
        <f t="shared" si="1"/>
        <v>15</v>
      </c>
      <c r="J12" s="10">
        <v>100</v>
      </c>
      <c r="K12" s="12">
        <v>10</v>
      </c>
      <c r="L12" s="10">
        <v>0</v>
      </c>
      <c r="M12" s="10">
        <v>0</v>
      </c>
      <c r="N12" s="10">
        <v>0</v>
      </c>
      <c r="O12" s="10">
        <f t="shared" si="4"/>
        <v>0</v>
      </c>
      <c r="P12" s="12">
        <f t="shared" si="2"/>
        <v>10</v>
      </c>
      <c r="Q12" s="10"/>
      <c r="R12" s="12">
        <f t="shared" si="3"/>
        <v>95.455</v>
      </c>
      <c r="S12" s="10">
        <v>6</v>
      </c>
      <c r="T12" s="10">
        <v>84</v>
      </c>
      <c r="U12" s="10" t="s">
        <v>35</v>
      </c>
      <c r="V12" s="10" t="s">
        <v>54</v>
      </c>
      <c r="W12" s="10"/>
    </row>
    <row r="13" ht="14.25" spans="1:23">
      <c r="A13" s="9" t="s">
        <v>55</v>
      </c>
      <c r="B13" s="10" t="s">
        <v>56</v>
      </c>
      <c r="C13" s="10" t="s">
        <v>57</v>
      </c>
      <c r="D13" s="10">
        <v>5.25</v>
      </c>
      <c r="E13" s="10">
        <f t="shared" si="0"/>
        <v>67.207</v>
      </c>
      <c r="F13" s="10">
        <v>60</v>
      </c>
      <c r="G13" s="10">
        <v>20</v>
      </c>
      <c r="H13" s="10">
        <v>20</v>
      </c>
      <c r="I13" s="10">
        <f t="shared" si="1"/>
        <v>15</v>
      </c>
      <c r="J13" s="10">
        <v>100</v>
      </c>
      <c r="K13" s="12">
        <v>10</v>
      </c>
      <c r="L13" s="10">
        <v>0</v>
      </c>
      <c r="M13" s="10">
        <v>5</v>
      </c>
      <c r="N13" s="10">
        <v>3</v>
      </c>
      <c r="O13" s="10">
        <f t="shared" si="4"/>
        <v>2</v>
      </c>
      <c r="P13" s="12">
        <f t="shared" si="2"/>
        <v>12</v>
      </c>
      <c r="Q13" s="10"/>
      <c r="R13" s="12">
        <f t="shared" si="3"/>
        <v>94.207</v>
      </c>
      <c r="S13" s="10">
        <v>7</v>
      </c>
      <c r="T13" s="10">
        <v>80</v>
      </c>
      <c r="U13" s="10" t="s">
        <v>35</v>
      </c>
      <c r="V13" s="10" t="s">
        <v>54</v>
      </c>
      <c r="W13" s="10"/>
    </row>
    <row r="14" ht="14.25" spans="1:23">
      <c r="A14" s="9" t="s">
        <v>58</v>
      </c>
      <c r="B14" s="10" t="s">
        <v>59</v>
      </c>
      <c r="C14" s="10" t="s">
        <v>60</v>
      </c>
      <c r="D14" s="10">
        <v>7.5</v>
      </c>
      <c r="E14" s="10">
        <f t="shared" si="0"/>
        <v>68.894</v>
      </c>
      <c r="F14" s="10">
        <v>58</v>
      </c>
      <c r="G14" s="10">
        <v>20</v>
      </c>
      <c r="H14" s="10">
        <v>20</v>
      </c>
      <c r="I14" s="10">
        <f t="shared" si="1"/>
        <v>14.7</v>
      </c>
      <c r="J14" s="10">
        <v>100</v>
      </c>
      <c r="K14" s="12">
        <v>10</v>
      </c>
      <c r="L14" s="10">
        <v>0</v>
      </c>
      <c r="M14" s="10">
        <v>0</v>
      </c>
      <c r="N14" s="10">
        <v>0</v>
      </c>
      <c r="O14" s="10">
        <f t="shared" si="4"/>
        <v>0</v>
      </c>
      <c r="P14" s="12">
        <f t="shared" si="2"/>
        <v>10</v>
      </c>
      <c r="Q14" s="10"/>
      <c r="R14" s="12">
        <f t="shared" si="3"/>
        <v>93.594</v>
      </c>
      <c r="S14" s="10">
        <v>8</v>
      </c>
      <c r="T14" s="10">
        <v>82</v>
      </c>
      <c r="U14" s="10" t="s">
        <v>35</v>
      </c>
      <c r="V14" s="10" t="s">
        <v>54</v>
      </c>
      <c r="W14" s="10"/>
    </row>
    <row r="15" ht="14.25" spans="1:23">
      <c r="A15" s="9" t="s">
        <v>61</v>
      </c>
      <c r="B15" s="10" t="s">
        <v>62</v>
      </c>
      <c r="C15" s="10" t="s">
        <v>63</v>
      </c>
      <c r="D15" s="10">
        <v>5</v>
      </c>
      <c r="E15" s="10">
        <f t="shared" si="0"/>
        <v>66.073</v>
      </c>
      <c r="F15" s="10">
        <v>57</v>
      </c>
      <c r="G15" s="10">
        <v>20</v>
      </c>
      <c r="H15" s="10">
        <v>20</v>
      </c>
      <c r="I15" s="10">
        <f t="shared" si="1"/>
        <v>14.55</v>
      </c>
      <c r="J15" s="10">
        <v>100</v>
      </c>
      <c r="K15" s="12">
        <v>10</v>
      </c>
      <c r="L15" s="10">
        <v>0</v>
      </c>
      <c r="M15" s="10">
        <v>4</v>
      </c>
      <c r="N15" s="10">
        <v>0</v>
      </c>
      <c r="O15" s="10">
        <f t="shared" si="4"/>
        <v>1</v>
      </c>
      <c r="P15" s="12">
        <f t="shared" si="2"/>
        <v>11</v>
      </c>
      <c r="Q15" s="10"/>
      <c r="R15" s="12">
        <f t="shared" si="3"/>
        <v>91.623</v>
      </c>
      <c r="S15" s="10">
        <v>9</v>
      </c>
      <c r="T15" s="10">
        <v>72</v>
      </c>
      <c r="U15" s="10" t="s">
        <v>35</v>
      </c>
      <c r="V15" s="10" t="s">
        <v>54</v>
      </c>
      <c r="W15" s="10"/>
    </row>
    <row r="16" ht="14.25" spans="1:23">
      <c r="A16" s="9" t="s">
        <v>64</v>
      </c>
      <c r="B16" s="10" t="s">
        <v>65</v>
      </c>
      <c r="C16" s="10" t="s">
        <v>66</v>
      </c>
      <c r="D16" s="10">
        <v>2</v>
      </c>
      <c r="E16" s="10">
        <f t="shared" si="0"/>
        <v>65.198</v>
      </c>
      <c r="F16" s="10">
        <v>57</v>
      </c>
      <c r="G16" s="10">
        <v>20</v>
      </c>
      <c r="H16" s="10">
        <v>20</v>
      </c>
      <c r="I16" s="10">
        <f t="shared" si="1"/>
        <v>14.55</v>
      </c>
      <c r="J16" s="10">
        <v>100</v>
      </c>
      <c r="K16" s="12">
        <v>10</v>
      </c>
      <c r="L16" s="10">
        <v>0</v>
      </c>
      <c r="M16" s="10">
        <v>4</v>
      </c>
      <c r="N16" s="10">
        <v>1</v>
      </c>
      <c r="O16" s="10">
        <f t="shared" si="4"/>
        <v>1.25</v>
      </c>
      <c r="P16" s="12">
        <f t="shared" si="2"/>
        <v>11.25</v>
      </c>
      <c r="Q16" s="10"/>
      <c r="R16" s="12">
        <f t="shared" si="3"/>
        <v>90.998</v>
      </c>
      <c r="S16" s="10">
        <v>11</v>
      </c>
      <c r="T16" s="10">
        <v>82</v>
      </c>
      <c r="U16" s="10" t="s">
        <v>35</v>
      </c>
      <c r="V16" s="10" t="s">
        <v>54</v>
      </c>
      <c r="W16" s="10"/>
    </row>
    <row r="17" ht="14.25" spans="1:23">
      <c r="A17" s="9" t="s">
        <v>67</v>
      </c>
      <c r="B17" s="10" t="s">
        <v>68</v>
      </c>
      <c r="C17" s="10" t="s">
        <v>69</v>
      </c>
      <c r="D17" s="10">
        <v>0</v>
      </c>
      <c r="E17" s="10">
        <f t="shared" si="0"/>
        <v>62.083</v>
      </c>
      <c r="F17" s="10">
        <v>58</v>
      </c>
      <c r="G17" s="10">
        <v>20</v>
      </c>
      <c r="H17" s="10">
        <v>20</v>
      </c>
      <c r="I17" s="10">
        <f t="shared" si="1"/>
        <v>14.7</v>
      </c>
      <c r="J17" s="10">
        <v>100</v>
      </c>
      <c r="K17" s="12">
        <v>10</v>
      </c>
      <c r="L17" s="10">
        <v>2</v>
      </c>
      <c r="M17" s="10">
        <v>8.7</v>
      </c>
      <c r="N17" s="10">
        <v>6</v>
      </c>
      <c r="O17" s="10">
        <f t="shared" si="4"/>
        <v>4.175</v>
      </c>
      <c r="P17" s="12">
        <f t="shared" si="2"/>
        <v>14.175</v>
      </c>
      <c r="Q17" s="10"/>
      <c r="R17" s="12">
        <f t="shared" si="3"/>
        <v>90.958</v>
      </c>
      <c r="S17" s="10">
        <v>10</v>
      </c>
      <c r="T17" s="10">
        <v>76</v>
      </c>
      <c r="U17" s="10" t="s">
        <v>35</v>
      </c>
      <c r="V17" s="10" t="s">
        <v>54</v>
      </c>
      <c r="W17" s="10"/>
    </row>
    <row r="18" ht="14.25" spans="1:23">
      <c r="A18" s="9" t="s">
        <v>70</v>
      </c>
      <c r="B18" s="10" t="s">
        <v>71</v>
      </c>
      <c r="C18" s="10" t="s">
        <v>72</v>
      </c>
      <c r="D18" s="10">
        <v>2</v>
      </c>
      <c r="E18" s="10">
        <f t="shared" si="0"/>
        <v>63.812</v>
      </c>
      <c r="F18" s="10">
        <v>59</v>
      </c>
      <c r="G18" s="10">
        <v>20</v>
      </c>
      <c r="H18" s="10">
        <v>20</v>
      </c>
      <c r="I18" s="10">
        <f t="shared" si="1"/>
        <v>14.85</v>
      </c>
      <c r="J18" s="10">
        <v>100</v>
      </c>
      <c r="K18" s="12">
        <v>10</v>
      </c>
      <c r="L18" s="10">
        <v>0</v>
      </c>
      <c r="M18" s="10">
        <v>4</v>
      </c>
      <c r="N18" s="10">
        <v>3</v>
      </c>
      <c r="O18" s="10">
        <f t="shared" si="4"/>
        <v>1.75</v>
      </c>
      <c r="P18" s="12">
        <f t="shared" si="2"/>
        <v>11.75</v>
      </c>
      <c r="Q18" s="10"/>
      <c r="R18" s="12">
        <f t="shared" si="3"/>
        <v>90.412</v>
      </c>
      <c r="S18" s="10">
        <v>13</v>
      </c>
      <c r="T18" s="10">
        <v>81</v>
      </c>
      <c r="U18" s="10" t="s">
        <v>35</v>
      </c>
      <c r="V18" s="10" t="s">
        <v>54</v>
      </c>
      <c r="W18" s="10"/>
    </row>
    <row r="19" ht="14.25" spans="1:23">
      <c r="A19" s="9" t="s">
        <v>73</v>
      </c>
      <c r="B19" s="10" t="s">
        <v>74</v>
      </c>
      <c r="C19" s="10" t="s">
        <v>75</v>
      </c>
      <c r="D19" s="10">
        <v>6</v>
      </c>
      <c r="E19" s="10">
        <f t="shared" si="0"/>
        <v>64.974</v>
      </c>
      <c r="F19" s="10">
        <v>57</v>
      </c>
      <c r="G19" s="10">
        <v>20</v>
      </c>
      <c r="H19" s="10">
        <v>20</v>
      </c>
      <c r="I19" s="10">
        <f t="shared" si="1"/>
        <v>14.55</v>
      </c>
      <c r="J19" s="10">
        <v>100</v>
      </c>
      <c r="K19" s="12">
        <v>10</v>
      </c>
      <c r="L19" s="10">
        <v>0</v>
      </c>
      <c r="M19" s="10">
        <v>0</v>
      </c>
      <c r="N19" s="10">
        <v>3</v>
      </c>
      <c r="O19" s="10">
        <f t="shared" si="4"/>
        <v>0.75</v>
      </c>
      <c r="P19" s="12">
        <f t="shared" si="2"/>
        <v>10.75</v>
      </c>
      <c r="Q19" s="10"/>
      <c r="R19" s="12">
        <f t="shared" si="3"/>
        <v>90.274</v>
      </c>
      <c r="S19" s="10">
        <v>12</v>
      </c>
      <c r="T19" s="10">
        <v>80</v>
      </c>
      <c r="U19" s="10" t="s">
        <v>35</v>
      </c>
      <c r="V19" s="10"/>
      <c r="W19" s="10"/>
    </row>
    <row r="20" ht="14.25" spans="1:23">
      <c r="A20" s="9" t="s">
        <v>76</v>
      </c>
      <c r="B20" s="10" t="s">
        <v>77</v>
      </c>
      <c r="C20" s="10" t="s">
        <v>78</v>
      </c>
      <c r="D20" s="10">
        <v>2.5</v>
      </c>
      <c r="E20" s="10">
        <f t="shared" si="0"/>
        <v>63.63</v>
      </c>
      <c r="F20" s="10">
        <v>59</v>
      </c>
      <c r="G20" s="10">
        <v>20</v>
      </c>
      <c r="H20" s="10">
        <v>20</v>
      </c>
      <c r="I20" s="10">
        <f t="shared" si="1"/>
        <v>14.85</v>
      </c>
      <c r="J20" s="10">
        <v>100</v>
      </c>
      <c r="K20" s="12">
        <v>10</v>
      </c>
      <c r="L20" s="10">
        <v>0</v>
      </c>
      <c r="M20" s="10">
        <v>4</v>
      </c>
      <c r="N20" s="10">
        <v>0</v>
      </c>
      <c r="O20" s="10">
        <f t="shared" si="4"/>
        <v>1</v>
      </c>
      <c r="P20" s="12">
        <f t="shared" si="2"/>
        <v>11</v>
      </c>
      <c r="Q20" s="10"/>
      <c r="R20" s="12">
        <f t="shared" si="3"/>
        <v>89.48</v>
      </c>
      <c r="S20" s="10">
        <v>14</v>
      </c>
      <c r="T20" s="10">
        <v>77</v>
      </c>
      <c r="U20" s="10" t="s">
        <v>35</v>
      </c>
      <c r="V20" s="10"/>
      <c r="W20" s="10"/>
    </row>
    <row r="21" ht="14.25" spans="1:23">
      <c r="A21" s="9" t="s">
        <v>79</v>
      </c>
      <c r="B21" s="10" t="s">
        <v>80</v>
      </c>
      <c r="C21" s="10" t="s">
        <v>81</v>
      </c>
      <c r="D21" s="10">
        <v>2</v>
      </c>
      <c r="E21" s="10">
        <f t="shared" si="0"/>
        <v>62.426</v>
      </c>
      <c r="F21" s="10">
        <v>57</v>
      </c>
      <c r="G21" s="10">
        <v>20</v>
      </c>
      <c r="H21" s="10">
        <v>20</v>
      </c>
      <c r="I21" s="10">
        <f t="shared" si="1"/>
        <v>14.55</v>
      </c>
      <c r="J21" s="10">
        <v>100</v>
      </c>
      <c r="K21" s="12">
        <v>10</v>
      </c>
      <c r="L21" s="10">
        <v>0</v>
      </c>
      <c r="M21" s="10">
        <v>8</v>
      </c>
      <c r="N21" s="10">
        <v>0</v>
      </c>
      <c r="O21" s="10">
        <f t="shared" si="4"/>
        <v>2</v>
      </c>
      <c r="P21" s="12">
        <f t="shared" si="2"/>
        <v>12</v>
      </c>
      <c r="Q21" s="10"/>
      <c r="R21" s="12">
        <f t="shared" si="3"/>
        <v>88.976</v>
      </c>
      <c r="S21" s="10">
        <v>15</v>
      </c>
      <c r="T21" s="10">
        <v>81</v>
      </c>
      <c r="U21" s="10" t="s">
        <v>35</v>
      </c>
      <c r="V21" s="10"/>
      <c r="W21" s="10"/>
    </row>
    <row r="22" ht="14.25" spans="1:23">
      <c r="A22" s="9" t="s">
        <v>82</v>
      </c>
      <c r="B22" s="10" t="s">
        <v>83</v>
      </c>
      <c r="C22" s="10" t="s">
        <v>84</v>
      </c>
      <c r="D22" s="10">
        <v>3</v>
      </c>
      <c r="E22" s="10">
        <f t="shared" si="0"/>
        <v>63.756</v>
      </c>
      <c r="F22" s="10">
        <v>54</v>
      </c>
      <c r="G22" s="10">
        <v>20</v>
      </c>
      <c r="H22" s="10">
        <v>20</v>
      </c>
      <c r="I22" s="10">
        <f t="shared" si="1"/>
        <v>14.1</v>
      </c>
      <c r="J22" s="10">
        <v>100</v>
      </c>
      <c r="K22" s="12">
        <v>10</v>
      </c>
      <c r="L22" s="10">
        <v>0</v>
      </c>
      <c r="M22" s="10">
        <v>4</v>
      </c>
      <c r="N22" s="10">
        <v>0</v>
      </c>
      <c r="O22" s="10">
        <f t="shared" si="4"/>
        <v>1</v>
      </c>
      <c r="P22" s="12">
        <f t="shared" si="2"/>
        <v>11</v>
      </c>
      <c r="Q22" s="10"/>
      <c r="R22" s="12">
        <f t="shared" si="3"/>
        <v>88.856</v>
      </c>
      <c r="S22" s="10">
        <v>16</v>
      </c>
      <c r="T22" s="10">
        <v>78</v>
      </c>
      <c r="U22" s="10" t="s">
        <v>35</v>
      </c>
      <c r="V22" s="10"/>
      <c r="W22" s="10"/>
    </row>
    <row r="23" ht="14.25" spans="1:23">
      <c r="A23" s="9" t="s">
        <v>85</v>
      </c>
      <c r="B23" s="10" t="s">
        <v>86</v>
      </c>
      <c r="C23" s="10" t="s">
        <v>87</v>
      </c>
      <c r="D23" s="10">
        <v>4</v>
      </c>
      <c r="E23" s="10">
        <f t="shared" si="0"/>
        <v>63.868</v>
      </c>
      <c r="F23" s="10">
        <v>57</v>
      </c>
      <c r="G23" s="10">
        <v>20</v>
      </c>
      <c r="H23" s="10">
        <v>20</v>
      </c>
      <c r="I23" s="10">
        <f t="shared" si="1"/>
        <v>14.55</v>
      </c>
      <c r="J23" s="10">
        <v>100</v>
      </c>
      <c r="K23" s="12">
        <v>10</v>
      </c>
      <c r="L23" s="10">
        <v>0</v>
      </c>
      <c r="M23" s="10">
        <v>0</v>
      </c>
      <c r="N23" s="10">
        <v>0</v>
      </c>
      <c r="O23" s="10">
        <f t="shared" si="4"/>
        <v>0</v>
      </c>
      <c r="P23" s="12">
        <f t="shared" si="2"/>
        <v>10</v>
      </c>
      <c r="Q23" s="10"/>
      <c r="R23" s="12">
        <f t="shared" si="3"/>
        <v>88.418</v>
      </c>
      <c r="S23" s="10">
        <v>17</v>
      </c>
      <c r="T23" s="10">
        <v>81</v>
      </c>
      <c r="U23" s="10" t="s">
        <v>35</v>
      </c>
      <c r="V23" s="10"/>
      <c r="W23" s="10"/>
    </row>
    <row r="24" ht="14.25" spans="1:23">
      <c r="A24" s="9" t="s">
        <v>88</v>
      </c>
      <c r="B24" s="10" t="s">
        <v>89</v>
      </c>
      <c r="C24" s="10" t="s">
        <v>90</v>
      </c>
      <c r="D24" s="10">
        <v>2</v>
      </c>
      <c r="E24" s="10">
        <f t="shared" si="0"/>
        <v>58.289</v>
      </c>
      <c r="F24" s="10">
        <v>57</v>
      </c>
      <c r="G24" s="10">
        <v>20</v>
      </c>
      <c r="H24" s="10">
        <v>20</v>
      </c>
      <c r="I24" s="10">
        <f t="shared" si="1"/>
        <v>14.55</v>
      </c>
      <c r="J24" s="10">
        <v>100</v>
      </c>
      <c r="K24" s="12">
        <v>10</v>
      </c>
      <c r="L24" s="10">
        <v>6</v>
      </c>
      <c r="M24" s="10">
        <v>9</v>
      </c>
      <c r="N24" s="10">
        <v>10</v>
      </c>
      <c r="O24" s="10">
        <v>5.125</v>
      </c>
      <c r="P24" s="12">
        <f t="shared" si="2"/>
        <v>15.125</v>
      </c>
      <c r="Q24" s="10"/>
      <c r="R24" s="12">
        <f t="shared" si="3"/>
        <v>87.964</v>
      </c>
      <c r="S24" s="10">
        <v>18</v>
      </c>
      <c r="T24" s="10">
        <v>64</v>
      </c>
      <c r="U24" s="10" t="s">
        <v>35</v>
      </c>
      <c r="V24" s="10"/>
      <c r="W24" s="10"/>
    </row>
    <row r="25" ht="14.25" spans="1:23">
      <c r="A25" s="9" t="s">
        <v>91</v>
      </c>
      <c r="B25" s="10" t="s">
        <v>92</v>
      </c>
      <c r="C25" s="10" t="s">
        <v>93</v>
      </c>
      <c r="D25" s="10">
        <v>2</v>
      </c>
      <c r="E25" s="10">
        <f t="shared" si="0"/>
        <v>60.97</v>
      </c>
      <c r="F25" s="10">
        <v>55</v>
      </c>
      <c r="G25" s="10">
        <v>20</v>
      </c>
      <c r="H25" s="10">
        <v>20</v>
      </c>
      <c r="I25" s="10">
        <f t="shared" si="1"/>
        <v>14.25</v>
      </c>
      <c r="J25" s="10">
        <v>100</v>
      </c>
      <c r="K25" s="12">
        <v>10</v>
      </c>
      <c r="L25" s="10">
        <v>0</v>
      </c>
      <c r="M25" s="10">
        <v>7.25</v>
      </c>
      <c r="N25" s="10">
        <v>3</v>
      </c>
      <c r="O25" s="10">
        <f t="shared" ref="O25:O39" si="5">(L25+M25+N25)*0.25</f>
        <v>2.5625</v>
      </c>
      <c r="P25" s="12">
        <f t="shared" si="2"/>
        <v>12.5625</v>
      </c>
      <c r="Q25" s="10"/>
      <c r="R25" s="12">
        <f t="shared" si="3"/>
        <v>87.7825</v>
      </c>
      <c r="S25" s="10">
        <v>19</v>
      </c>
      <c r="T25" s="10">
        <v>64</v>
      </c>
      <c r="U25" s="10" t="s">
        <v>35</v>
      </c>
      <c r="V25" s="10"/>
      <c r="W25" s="10"/>
    </row>
    <row r="26" ht="14.25" spans="1:23">
      <c r="A26" s="9" t="s">
        <v>94</v>
      </c>
      <c r="B26" s="10" t="s">
        <v>95</v>
      </c>
      <c r="C26" s="10" t="s">
        <v>96</v>
      </c>
      <c r="D26" s="10">
        <v>2</v>
      </c>
      <c r="E26" s="10">
        <f t="shared" si="0"/>
        <v>61.614</v>
      </c>
      <c r="F26" s="10">
        <v>57</v>
      </c>
      <c r="G26" s="10">
        <v>20</v>
      </c>
      <c r="H26" s="10">
        <v>20</v>
      </c>
      <c r="I26" s="10">
        <f t="shared" si="1"/>
        <v>14.55</v>
      </c>
      <c r="J26" s="10">
        <v>100</v>
      </c>
      <c r="K26" s="12">
        <v>10</v>
      </c>
      <c r="L26" s="10">
        <v>0</v>
      </c>
      <c r="M26" s="10">
        <v>4</v>
      </c>
      <c r="N26" s="10">
        <v>0</v>
      </c>
      <c r="O26" s="10">
        <f t="shared" si="5"/>
        <v>1</v>
      </c>
      <c r="P26" s="12">
        <f t="shared" si="2"/>
        <v>11</v>
      </c>
      <c r="Q26" s="10"/>
      <c r="R26" s="12">
        <f t="shared" si="3"/>
        <v>87.164</v>
      </c>
      <c r="S26" s="10">
        <v>20</v>
      </c>
      <c r="T26" s="10">
        <v>81</v>
      </c>
      <c r="U26" s="10" t="s">
        <v>35</v>
      </c>
      <c r="V26" s="10"/>
      <c r="W26" s="10"/>
    </row>
    <row r="27" ht="14.25" spans="1:23">
      <c r="A27" s="9" t="s">
        <v>97</v>
      </c>
      <c r="B27" s="10" t="s">
        <v>98</v>
      </c>
      <c r="C27" s="10" t="s">
        <v>99</v>
      </c>
      <c r="D27" s="10">
        <v>2</v>
      </c>
      <c r="E27" s="10">
        <f t="shared" si="0"/>
        <v>60.375</v>
      </c>
      <c r="F27" s="10">
        <v>57</v>
      </c>
      <c r="G27" s="10">
        <v>20</v>
      </c>
      <c r="H27" s="10">
        <v>20</v>
      </c>
      <c r="I27" s="10">
        <f t="shared" si="1"/>
        <v>14.55</v>
      </c>
      <c r="J27" s="10">
        <v>100</v>
      </c>
      <c r="K27" s="12">
        <v>10</v>
      </c>
      <c r="L27" s="10">
        <v>0</v>
      </c>
      <c r="M27" s="10">
        <v>4</v>
      </c>
      <c r="N27" s="10">
        <v>4</v>
      </c>
      <c r="O27" s="10">
        <f t="shared" si="5"/>
        <v>2</v>
      </c>
      <c r="P27" s="12">
        <f t="shared" si="2"/>
        <v>12</v>
      </c>
      <c r="Q27" s="10"/>
      <c r="R27" s="12">
        <f t="shared" si="3"/>
        <v>86.925</v>
      </c>
      <c r="S27" s="10">
        <v>21</v>
      </c>
      <c r="T27" s="10">
        <v>73</v>
      </c>
      <c r="U27" s="10" t="s">
        <v>35</v>
      </c>
      <c r="V27" s="10"/>
      <c r="W27" s="10"/>
    </row>
    <row r="28" ht="14.25" spans="1:23">
      <c r="A28" s="9" t="s">
        <v>100</v>
      </c>
      <c r="B28" s="10" t="s">
        <v>101</v>
      </c>
      <c r="C28" s="10" t="s">
        <v>102</v>
      </c>
      <c r="D28" s="10">
        <v>5</v>
      </c>
      <c r="E28" s="10">
        <f t="shared" si="0"/>
        <v>61.663</v>
      </c>
      <c r="F28" s="10">
        <v>57</v>
      </c>
      <c r="G28" s="10">
        <v>20</v>
      </c>
      <c r="H28" s="10">
        <v>20</v>
      </c>
      <c r="I28" s="10">
        <f t="shared" si="1"/>
        <v>14.55</v>
      </c>
      <c r="J28" s="10">
        <v>100</v>
      </c>
      <c r="K28" s="12">
        <v>10</v>
      </c>
      <c r="L28" s="10">
        <v>0</v>
      </c>
      <c r="M28" s="10">
        <v>0</v>
      </c>
      <c r="N28" s="10">
        <v>0</v>
      </c>
      <c r="O28" s="10">
        <f t="shared" si="5"/>
        <v>0</v>
      </c>
      <c r="P28" s="12">
        <f t="shared" si="2"/>
        <v>10</v>
      </c>
      <c r="Q28" s="10"/>
      <c r="R28" s="12">
        <f t="shared" si="3"/>
        <v>86.213</v>
      </c>
      <c r="S28" s="10">
        <v>22</v>
      </c>
      <c r="T28" s="10">
        <v>76</v>
      </c>
      <c r="U28" s="10" t="s">
        <v>35</v>
      </c>
      <c r="V28" s="10"/>
      <c r="W28" s="10"/>
    </row>
    <row r="29" ht="14.25" spans="1:23">
      <c r="A29" s="9" t="s">
        <v>103</v>
      </c>
      <c r="B29" s="10" t="s">
        <v>104</v>
      </c>
      <c r="C29" s="10" t="s">
        <v>105</v>
      </c>
      <c r="D29" s="10">
        <v>4</v>
      </c>
      <c r="E29" s="10">
        <f t="shared" si="0"/>
        <v>61.173</v>
      </c>
      <c r="F29" s="10">
        <v>57</v>
      </c>
      <c r="G29" s="10">
        <v>20</v>
      </c>
      <c r="H29" s="10">
        <v>20</v>
      </c>
      <c r="I29" s="10">
        <f t="shared" si="1"/>
        <v>14.55</v>
      </c>
      <c r="J29" s="10">
        <v>100</v>
      </c>
      <c r="K29" s="12">
        <v>10</v>
      </c>
      <c r="L29" s="10">
        <v>0</v>
      </c>
      <c r="M29" s="10">
        <v>0</v>
      </c>
      <c r="N29" s="10">
        <v>0</v>
      </c>
      <c r="O29" s="10">
        <f t="shared" si="5"/>
        <v>0</v>
      </c>
      <c r="P29" s="12">
        <f t="shared" si="2"/>
        <v>10</v>
      </c>
      <c r="Q29" s="10"/>
      <c r="R29" s="12">
        <f t="shared" si="3"/>
        <v>85.723</v>
      </c>
      <c r="S29" s="10">
        <v>23</v>
      </c>
      <c r="T29" s="10">
        <v>73</v>
      </c>
      <c r="U29" s="10" t="s">
        <v>35</v>
      </c>
      <c r="V29" s="10"/>
      <c r="W29" s="10"/>
    </row>
    <row r="30" ht="14.25" spans="1:23">
      <c r="A30" s="9" t="s">
        <v>106</v>
      </c>
      <c r="B30" s="10" t="s">
        <v>107</v>
      </c>
      <c r="C30" s="10" t="s">
        <v>108</v>
      </c>
      <c r="D30" s="10">
        <v>2</v>
      </c>
      <c r="E30" s="10">
        <f t="shared" si="0"/>
        <v>60.963</v>
      </c>
      <c r="F30" s="10">
        <v>57</v>
      </c>
      <c r="G30" s="10">
        <v>20</v>
      </c>
      <c r="H30" s="10">
        <v>20</v>
      </c>
      <c r="I30" s="10">
        <f t="shared" si="1"/>
        <v>14.55</v>
      </c>
      <c r="J30" s="10">
        <v>100</v>
      </c>
      <c r="K30" s="12">
        <v>10</v>
      </c>
      <c r="L30" s="10">
        <v>0</v>
      </c>
      <c r="M30" s="10">
        <v>0</v>
      </c>
      <c r="N30" s="10">
        <v>0</v>
      </c>
      <c r="O30" s="10">
        <f t="shared" si="5"/>
        <v>0</v>
      </c>
      <c r="P30" s="12">
        <f t="shared" si="2"/>
        <v>10</v>
      </c>
      <c r="Q30" s="10"/>
      <c r="R30" s="12">
        <f t="shared" si="3"/>
        <v>85.513</v>
      </c>
      <c r="S30" s="10">
        <v>24</v>
      </c>
      <c r="T30" s="10">
        <v>77</v>
      </c>
      <c r="U30" s="10" t="s">
        <v>35</v>
      </c>
      <c r="V30" s="10"/>
      <c r="W30" s="10"/>
    </row>
    <row r="31" ht="14.25" spans="1:23">
      <c r="A31" s="9" t="s">
        <v>109</v>
      </c>
      <c r="B31" s="10" t="s">
        <v>110</v>
      </c>
      <c r="C31" s="10" t="s">
        <v>111</v>
      </c>
      <c r="D31" s="10">
        <v>7</v>
      </c>
      <c r="E31" s="10">
        <f t="shared" si="0"/>
        <v>59.983</v>
      </c>
      <c r="F31" s="10">
        <v>57</v>
      </c>
      <c r="G31" s="10">
        <v>20</v>
      </c>
      <c r="H31" s="10">
        <v>20</v>
      </c>
      <c r="I31" s="10">
        <f t="shared" si="1"/>
        <v>14.55</v>
      </c>
      <c r="J31" s="10">
        <v>100</v>
      </c>
      <c r="K31" s="12">
        <v>10</v>
      </c>
      <c r="L31" s="10">
        <v>2</v>
      </c>
      <c r="M31" s="10">
        <v>0</v>
      </c>
      <c r="N31" s="10">
        <v>1</v>
      </c>
      <c r="O31" s="10">
        <f t="shared" si="5"/>
        <v>0.75</v>
      </c>
      <c r="P31" s="12">
        <f t="shared" si="2"/>
        <v>10.75</v>
      </c>
      <c r="Q31" s="10"/>
      <c r="R31" s="12">
        <f t="shared" si="3"/>
        <v>85.283</v>
      </c>
      <c r="S31" s="10">
        <v>25</v>
      </c>
      <c r="T31" s="10">
        <v>63</v>
      </c>
      <c r="U31" s="10" t="s">
        <v>35</v>
      </c>
      <c r="V31" s="10"/>
      <c r="W31" s="10"/>
    </row>
    <row r="32" ht="14.25" spans="1:23">
      <c r="A32" s="9" t="s">
        <v>112</v>
      </c>
      <c r="B32" s="10" t="s">
        <v>113</v>
      </c>
      <c r="C32" s="10" t="s">
        <v>114</v>
      </c>
      <c r="D32" s="10">
        <v>2</v>
      </c>
      <c r="E32" s="10">
        <f t="shared" si="0"/>
        <v>59.486</v>
      </c>
      <c r="F32" s="10">
        <v>57</v>
      </c>
      <c r="G32" s="10">
        <v>20</v>
      </c>
      <c r="H32" s="10">
        <v>20</v>
      </c>
      <c r="I32" s="10">
        <f t="shared" si="1"/>
        <v>14.55</v>
      </c>
      <c r="J32" s="10">
        <v>100</v>
      </c>
      <c r="K32" s="12">
        <v>10</v>
      </c>
      <c r="L32" s="10">
        <v>0</v>
      </c>
      <c r="M32" s="10">
        <v>4</v>
      </c>
      <c r="N32" s="10">
        <v>0</v>
      </c>
      <c r="O32" s="10">
        <f t="shared" si="5"/>
        <v>1</v>
      </c>
      <c r="P32" s="12">
        <f t="shared" si="2"/>
        <v>11</v>
      </c>
      <c r="Q32" s="10"/>
      <c r="R32" s="12">
        <f t="shared" si="3"/>
        <v>85.036</v>
      </c>
      <c r="S32" s="10">
        <v>26</v>
      </c>
      <c r="T32" s="10">
        <v>74</v>
      </c>
      <c r="U32" s="10" t="s">
        <v>35</v>
      </c>
      <c r="V32" s="10"/>
      <c r="W32" s="10"/>
    </row>
    <row r="33" ht="14.25" spans="1:23">
      <c r="A33" s="9" t="s">
        <v>115</v>
      </c>
      <c r="B33" s="10" t="s">
        <v>116</v>
      </c>
      <c r="C33" s="10" t="s">
        <v>117</v>
      </c>
      <c r="D33" s="10">
        <v>2</v>
      </c>
      <c r="E33" s="10">
        <f t="shared" si="0"/>
        <v>59.759</v>
      </c>
      <c r="F33" s="10">
        <v>57</v>
      </c>
      <c r="G33" s="10">
        <v>20</v>
      </c>
      <c r="H33" s="10">
        <v>20</v>
      </c>
      <c r="I33" s="10">
        <f t="shared" si="1"/>
        <v>14.55</v>
      </c>
      <c r="J33" s="10">
        <v>100</v>
      </c>
      <c r="K33" s="12">
        <v>10</v>
      </c>
      <c r="L33" s="10">
        <v>0</v>
      </c>
      <c r="M33" s="10">
        <v>0</v>
      </c>
      <c r="N33" s="10">
        <v>0</v>
      </c>
      <c r="O33" s="10">
        <f t="shared" si="5"/>
        <v>0</v>
      </c>
      <c r="P33" s="12">
        <f t="shared" si="2"/>
        <v>10</v>
      </c>
      <c r="Q33" s="10"/>
      <c r="R33" s="12">
        <f t="shared" si="3"/>
        <v>84.309</v>
      </c>
      <c r="S33" s="10">
        <v>27</v>
      </c>
      <c r="T33" s="10">
        <v>74</v>
      </c>
      <c r="U33" s="10" t="s">
        <v>35</v>
      </c>
      <c r="V33" s="10"/>
      <c r="W33" s="10"/>
    </row>
    <row r="34" ht="14.25" spans="1:23">
      <c r="A34" s="9" t="s">
        <v>118</v>
      </c>
      <c r="B34" s="10" t="s">
        <v>119</v>
      </c>
      <c r="C34" s="10" t="s">
        <v>120</v>
      </c>
      <c r="D34" s="10">
        <v>2</v>
      </c>
      <c r="E34" s="10">
        <f t="shared" si="0"/>
        <v>58.1</v>
      </c>
      <c r="F34" s="10">
        <v>57</v>
      </c>
      <c r="G34" s="10">
        <v>20</v>
      </c>
      <c r="H34" s="10">
        <v>20</v>
      </c>
      <c r="I34" s="10">
        <f t="shared" si="1"/>
        <v>14.55</v>
      </c>
      <c r="J34" s="10">
        <v>100</v>
      </c>
      <c r="K34" s="12">
        <v>10</v>
      </c>
      <c r="L34" s="10">
        <v>0</v>
      </c>
      <c r="M34" s="10">
        <v>4</v>
      </c>
      <c r="N34" s="10">
        <v>0</v>
      </c>
      <c r="O34" s="10">
        <f t="shared" si="5"/>
        <v>1</v>
      </c>
      <c r="P34" s="12">
        <f t="shared" si="2"/>
        <v>11</v>
      </c>
      <c r="Q34" s="10"/>
      <c r="R34" s="12">
        <f t="shared" si="3"/>
        <v>83.65</v>
      </c>
      <c r="S34" s="10">
        <v>28</v>
      </c>
      <c r="T34" s="10">
        <v>74</v>
      </c>
      <c r="U34" s="10" t="s">
        <v>35</v>
      </c>
      <c r="V34" s="10"/>
      <c r="W34" s="10"/>
    </row>
    <row r="35" ht="14.25" spans="1:23">
      <c r="A35" s="9" t="s">
        <v>121</v>
      </c>
      <c r="B35" s="10" t="s">
        <v>122</v>
      </c>
      <c r="C35" s="10" t="s">
        <v>123</v>
      </c>
      <c r="D35" s="10">
        <v>2</v>
      </c>
      <c r="E35" s="10">
        <f t="shared" si="0"/>
        <v>57.995</v>
      </c>
      <c r="F35" s="10">
        <v>57</v>
      </c>
      <c r="G35" s="10">
        <v>20</v>
      </c>
      <c r="H35" s="10">
        <v>20</v>
      </c>
      <c r="I35" s="10">
        <f t="shared" si="1"/>
        <v>14.55</v>
      </c>
      <c r="J35" s="10">
        <v>100</v>
      </c>
      <c r="K35" s="12">
        <v>10</v>
      </c>
      <c r="L35" s="10">
        <v>0</v>
      </c>
      <c r="M35" s="10">
        <v>0</v>
      </c>
      <c r="N35" s="10">
        <v>2</v>
      </c>
      <c r="O35" s="10">
        <f t="shared" si="5"/>
        <v>0.5</v>
      </c>
      <c r="P35" s="12">
        <f t="shared" si="2"/>
        <v>10.5</v>
      </c>
      <c r="Q35" s="10"/>
      <c r="R35" s="12">
        <f t="shared" si="3"/>
        <v>83.045</v>
      </c>
      <c r="S35" s="10">
        <v>29</v>
      </c>
      <c r="T35" s="10">
        <v>61</v>
      </c>
      <c r="U35" s="10" t="s">
        <v>124</v>
      </c>
      <c r="V35" s="10"/>
      <c r="W35" s="10"/>
    </row>
    <row r="36" ht="14.25" spans="1:23">
      <c r="A36" s="9" t="s">
        <v>125</v>
      </c>
      <c r="B36" s="10" t="s">
        <v>126</v>
      </c>
      <c r="C36" s="10" t="s">
        <v>127</v>
      </c>
      <c r="D36" s="10">
        <v>0</v>
      </c>
      <c r="E36" s="10">
        <f t="shared" si="0"/>
        <v>57.239</v>
      </c>
      <c r="F36" s="10">
        <v>57</v>
      </c>
      <c r="G36" s="10">
        <v>20</v>
      </c>
      <c r="H36" s="10">
        <v>20</v>
      </c>
      <c r="I36" s="10">
        <f t="shared" si="1"/>
        <v>14.55</v>
      </c>
      <c r="J36" s="10">
        <v>100</v>
      </c>
      <c r="K36" s="12">
        <v>10</v>
      </c>
      <c r="L36" s="10">
        <v>0</v>
      </c>
      <c r="M36" s="10">
        <v>0</v>
      </c>
      <c r="N36" s="10">
        <v>0</v>
      </c>
      <c r="O36" s="10">
        <f t="shared" si="5"/>
        <v>0</v>
      </c>
      <c r="P36" s="12">
        <f t="shared" si="2"/>
        <v>10</v>
      </c>
      <c r="Q36" s="10"/>
      <c r="R36" s="12">
        <f t="shared" si="3"/>
        <v>81.789</v>
      </c>
      <c r="S36" s="10">
        <v>30</v>
      </c>
      <c r="T36" s="10">
        <v>48</v>
      </c>
      <c r="U36" s="10" t="s">
        <v>124</v>
      </c>
      <c r="V36" s="10"/>
      <c r="W36" s="10"/>
    </row>
    <row r="37" ht="14.25" spans="1:23">
      <c r="A37" s="9" t="s">
        <v>128</v>
      </c>
      <c r="B37" s="10" t="s">
        <v>129</v>
      </c>
      <c r="C37" s="10" t="s">
        <v>130</v>
      </c>
      <c r="D37" s="10">
        <v>0</v>
      </c>
      <c r="E37" s="10">
        <f t="shared" si="0"/>
        <v>55.426</v>
      </c>
      <c r="F37" s="10">
        <v>55</v>
      </c>
      <c r="G37" s="10">
        <v>20</v>
      </c>
      <c r="H37" s="10">
        <v>20</v>
      </c>
      <c r="I37" s="10">
        <f t="shared" si="1"/>
        <v>14.25</v>
      </c>
      <c r="J37" s="10">
        <v>100</v>
      </c>
      <c r="K37" s="12">
        <v>10</v>
      </c>
      <c r="L37" s="10">
        <v>0</v>
      </c>
      <c r="M37" s="10">
        <v>0</v>
      </c>
      <c r="N37" s="10">
        <v>0</v>
      </c>
      <c r="O37" s="10">
        <f t="shared" si="5"/>
        <v>0</v>
      </c>
      <c r="P37" s="12">
        <f t="shared" si="2"/>
        <v>10</v>
      </c>
      <c r="Q37" s="10"/>
      <c r="R37" s="12">
        <f t="shared" si="3"/>
        <v>79.676</v>
      </c>
      <c r="S37" s="10">
        <v>31</v>
      </c>
      <c r="T37" s="10">
        <v>61</v>
      </c>
      <c r="U37" s="10" t="s">
        <v>35</v>
      </c>
      <c r="V37" s="10"/>
      <c r="W37" s="10"/>
    </row>
    <row r="38" ht="14.25" spans="1:23">
      <c r="A38" s="9" t="s">
        <v>131</v>
      </c>
      <c r="B38" s="10" t="s">
        <v>132</v>
      </c>
      <c r="C38" s="10" t="s">
        <v>133</v>
      </c>
      <c r="D38" s="10">
        <v>0</v>
      </c>
      <c r="E38" s="10">
        <f t="shared" si="0"/>
        <v>55.328</v>
      </c>
      <c r="F38" s="10">
        <v>54</v>
      </c>
      <c r="G38" s="10">
        <v>20</v>
      </c>
      <c r="H38" s="10">
        <v>20</v>
      </c>
      <c r="I38" s="10">
        <f t="shared" si="1"/>
        <v>14.1</v>
      </c>
      <c r="J38" s="10">
        <v>100</v>
      </c>
      <c r="K38" s="12">
        <v>10</v>
      </c>
      <c r="L38" s="10">
        <v>0</v>
      </c>
      <c r="M38" s="10">
        <v>0</v>
      </c>
      <c r="N38" s="10">
        <v>0</v>
      </c>
      <c r="O38" s="10">
        <f t="shared" si="5"/>
        <v>0</v>
      </c>
      <c r="P38" s="12">
        <f t="shared" si="2"/>
        <v>10</v>
      </c>
      <c r="Q38" s="10"/>
      <c r="R38" s="12">
        <f t="shared" si="3"/>
        <v>79.428</v>
      </c>
      <c r="S38" s="10">
        <v>33</v>
      </c>
      <c r="T38" s="10">
        <v>62</v>
      </c>
      <c r="U38" s="10" t="s">
        <v>124</v>
      </c>
      <c r="V38" s="10"/>
      <c r="W38" s="10"/>
    </row>
    <row r="39" ht="14.25" spans="1:23">
      <c r="A39" s="9" t="s">
        <v>134</v>
      </c>
      <c r="B39" s="10" t="s">
        <v>135</v>
      </c>
      <c r="C39" s="10" t="s">
        <v>136</v>
      </c>
      <c r="D39" s="10">
        <v>0</v>
      </c>
      <c r="E39" s="10">
        <f t="shared" si="0"/>
        <v>54.299</v>
      </c>
      <c r="F39" s="10">
        <v>57</v>
      </c>
      <c r="G39" s="10">
        <v>20</v>
      </c>
      <c r="H39" s="10">
        <v>20</v>
      </c>
      <c r="I39" s="10">
        <f t="shared" si="1"/>
        <v>14.55</v>
      </c>
      <c r="J39" s="10">
        <v>100</v>
      </c>
      <c r="K39" s="12">
        <v>10</v>
      </c>
      <c r="L39" s="10">
        <v>0</v>
      </c>
      <c r="M39" s="10">
        <v>0</v>
      </c>
      <c r="N39" s="10">
        <v>1</v>
      </c>
      <c r="O39" s="10">
        <f t="shared" si="5"/>
        <v>0.25</v>
      </c>
      <c r="P39" s="12">
        <f t="shared" si="2"/>
        <v>10.25</v>
      </c>
      <c r="Q39" s="10"/>
      <c r="R39" s="12">
        <f t="shared" si="3"/>
        <v>79.099</v>
      </c>
      <c r="S39" s="10">
        <v>32</v>
      </c>
      <c r="T39" s="10">
        <v>64</v>
      </c>
      <c r="U39" s="10" t="s">
        <v>35</v>
      </c>
      <c r="V39" s="10"/>
      <c r="W39" s="10"/>
    </row>
  </sheetData>
  <mergeCells count="22">
    <mergeCell ref="B1:W1"/>
    <mergeCell ref="A2:O2"/>
    <mergeCell ref="C3:E3"/>
    <mergeCell ref="F3:I3"/>
    <mergeCell ref="J3:P3"/>
    <mergeCell ref="J5:K5"/>
    <mergeCell ref="L5:O5"/>
    <mergeCell ref="A3:A6"/>
    <mergeCell ref="C5:C6"/>
    <mergeCell ref="D5:D6"/>
    <mergeCell ref="E5:E6"/>
    <mergeCell ref="F5:F6"/>
    <mergeCell ref="G5:G6"/>
    <mergeCell ref="H5:H6"/>
    <mergeCell ref="I5:I6"/>
    <mergeCell ref="P5:P6"/>
    <mergeCell ref="Q3:Q5"/>
    <mergeCell ref="S5:S6"/>
    <mergeCell ref="T3:T6"/>
    <mergeCell ref="U3:U6"/>
    <mergeCell ref="V3:V6"/>
    <mergeCell ref="W3:W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2020-10-19T01:41:00Z</dcterms:created>
  <dcterms:modified xsi:type="dcterms:W3CDTF">2020-10-19T01:43:45Z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